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T:\Treasury\a S&amp;P Rating\6 Toimitettu materiaali\Covered bond\2025\"/>
    </mc:Choice>
  </mc:AlternateContent>
  <xr:revisionPtr revIDLastSave="0" documentId="8_{7E312F47-4F23-4E64-BCD2-70AC4E178E2F}" xr6:coauthVersionLast="47" xr6:coauthVersionMax="47" xr10:uidLastSave="{00000000-0000-0000-0000-000000000000}"/>
  <bookViews>
    <workbookView xWindow="13770" yWindow="225" windowWidth="23970" windowHeight="1936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Introduction!$B$2:$J$35</definedName>
    <definedName name="_xlnm.Print_Titles" localSheetId="0">Disclaimer!$2:$2</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c r="K137" i="14"/>
  <c r="J137" i="14"/>
  <c r="I137" i="14"/>
  <c r="H137" i="14"/>
  <c r="G137" i="14"/>
  <c r="F137" i="14"/>
  <c r="E137" i="14"/>
  <c r="D137" i="14"/>
  <c r="C137" i="14"/>
  <c r="H130" i="14"/>
  <c r="G130" i="14"/>
  <c r="F130" i="14"/>
  <c r="E130" i="14"/>
  <c r="D130" i="14"/>
  <c r="C130" i="14"/>
  <c r="H121" i="14"/>
  <c r="G121" i="14"/>
  <c r="F121" i="14"/>
  <c r="E121" i="14"/>
  <c r="D121" i="14"/>
  <c r="C121" i="14"/>
  <c r="H91" i="14"/>
  <c r="H90" i="14"/>
  <c r="I87" i="14"/>
  <c r="I86" i="14"/>
  <c r="I78" i="14"/>
  <c r="H78" i="14"/>
  <c r="D78" i="14"/>
  <c r="C78" i="14"/>
  <c r="D73" i="14"/>
  <c r="C73" i="14"/>
  <c r="I60" i="14"/>
  <c r="H60" i="14"/>
  <c r="C46" i="14"/>
  <c r="N36" i="14"/>
  <c r="C598" i="9" l="1"/>
  <c r="F580" i="9" s="1"/>
  <c r="D598" i="9"/>
  <c r="G582" i="9" s="1"/>
  <c r="G593" i="9" l="1"/>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381" i="9"/>
  <c r="C381" i="9"/>
  <c r="G364" i="9" l="1"/>
  <c r="G365" i="9"/>
  <c r="G366" i="9"/>
  <c r="G374" i="9"/>
  <c r="G363" i="9"/>
  <c r="G375" i="9"/>
  <c r="G368" i="9"/>
  <c r="G379" i="9"/>
  <c r="G380" i="9"/>
  <c r="G367" i="9"/>
  <c r="G376" i="9"/>
  <c r="G373" i="9"/>
  <c r="G369" i="9"/>
  <c r="G377" i="9"/>
  <c r="G370" i="9"/>
  <c r="G378" i="9"/>
  <c r="G371" i="9"/>
  <c r="G372" i="9"/>
  <c r="G381" i="9"/>
  <c r="F364" i="9"/>
  <c r="F366" i="9"/>
  <c r="F368" i="9"/>
  <c r="F370" i="9"/>
  <c r="F372" i="9"/>
  <c r="F374" i="9"/>
  <c r="F376" i="9"/>
  <c r="F378" i="9"/>
  <c r="F380" i="9"/>
  <c r="F365" i="9"/>
  <c r="F371" i="9"/>
  <c r="F373" i="9"/>
  <c r="F375" i="9"/>
  <c r="F379" i="9"/>
  <c r="F363" i="9"/>
  <c r="F369" i="9"/>
  <c r="F377" i="9"/>
  <c r="F381" i="9"/>
  <c r="F367" i="9"/>
  <c r="F44" i="9" l="1"/>
  <c r="D44" i="9"/>
  <c r="C44" i="9"/>
  <c r="D360" i="9"/>
  <c r="G357" i="9" s="1"/>
  <c r="C360" i="9"/>
  <c r="F356" i="9" s="1"/>
  <c r="D353" i="9"/>
  <c r="G348" i="9" s="1"/>
  <c r="C353" i="9"/>
  <c r="F347" i="9" s="1"/>
  <c r="D328" i="9"/>
  <c r="G310" i="9" s="1"/>
  <c r="G328" i="9" s="1"/>
  <c r="C328" i="9"/>
  <c r="F310" i="9" s="1"/>
  <c r="F328" i="9" s="1"/>
  <c r="G359" i="9" l="1"/>
  <c r="F358" i="9"/>
  <c r="G356" i="9"/>
  <c r="G358" i="9"/>
  <c r="F352" i="9"/>
  <c r="F348" i="9"/>
  <c r="F350" i="9"/>
  <c r="F346" i="9"/>
  <c r="G349" i="9"/>
  <c r="G346" i="9"/>
  <c r="F351" i="9"/>
  <c r="F349" i="9"/>
  <c r="F359" i="9"/>
  <c r="F357" i="9"/>
  <c r="G351" i="9"/>
  <c r="G347" i="9"/>
  <c r="G352" i="9"/>
  <c r="G350" i="9"/>
  <c r="D577" i="9"/>
  <c r="C577" i="9"/>
  <c r="G360" i="9" l="1"/>
  <c r="F353" i="9"/>
  <c r="F360" i="9"/>
  <c r="G575" i="9"/>
  <c r="G574" i="9"/>
  <c r="G576" i="9"/>
  <c r="G573" i="9"/>
  <c r="F573" i="9"/>
  <c r="F575" i="9"/>
  <c r="F574" i="9"/>
  <c r="F576" i="9"/>
  <c r="G353" i="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F555" i="9" l="1"/>
  <c r="G555" i="9"/>
  <c r="C58" i="8"/>
  <c r="D532" i="9" l="1"/>
  <c r="C532" i="9"/>
  <c r="D343" i="9"/>
  <c r="C343" i="9"/>
  <c r="D305" i="9"/>
  <c r="C305" i="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343" i="9" l="1"/>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2" i="8"/>
  <c r="C293" i="8"/>
  <c r="F292" i="8"/>
  <c r="C292" i="8"/>
  <c r="D293" i="8"/>
  <c r="D290" i="8"/>
  <c r="D300" i="8"/>
  <c r="C290" i="8"/>
  <c r="C300" i="8"/>
  <c r="D45" i="8" l="1"/>
  <c r="F220" i="8" l="1"/>
  <c r="C179" i="8" l="1"/>
  <c r="C288" i="8"/>
  <c r="D167" i="8"/>
  <c r="G166" i="8" l="1"/>
  <c r="G165" i="8"/>
  <c r="G164" i="8"/>
  <c r="F177" i="8"/>
  <c r="F181" i="8"/>
  <c r="F185" i="8"/>
  <c r="F178" i="8"/>
  <c r="F182" i="8"/>
  <c r="F186" i="8"/>
  <c r="F175" i="8"/>
  <c r="F184" i="8"/>
  <c r="F187" i="8"/>
  <c r="F180" i="8"/>
  <c r="F174" i="8"/>
  <c r="F183" i="8"/>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F428" i="9"/>
  <c r="F424"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G422" i="9"/>
  <c r="G82" i="8"/>
  <c r="G105" i="8"/>
  <c r="G75" i="8"/>
  <c r="G71" i="8"/>
  <c r="G78" i="8"/>
  <c r="G101" i="8"/>
  <c r="G219" i="9"/>
  <c r="G430" i="9"/>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59" i="9"/>
  <c r="F457" i="9"/>
  <c r="F455" i="9"/>
  <c r="F452" i="9"/>
  <c r="F450" i="9"/>
  <c r="F448" i="9"/>
  <c r="F446" i="9"/>
  <c r="F456" i="9"/>
  <c r="F481" i="9"/>
  <c r="F479" i="9"/>
  <c r="F477" i="9"/>
  <c r="F474" i="9"/>
  <c r="F472" i="9"/>
  <c r="F470" i="9"/>
  <c r="F468" i="9"/>
  <c r="F478" i="9"/>
  <c r="F18" i="9"/>
  <c r="F22" i="9"/>
  <c r="G459" i="9"/>
  <c r="G457" i="9"/>
  <c r="G455" i="9"/>
  <c r="G452" i="9"/>
  <c r="G450" i="9"/>
  <c r="G448" i="9"/>
  <c r="G446" i="9"/>
  <c r="G456" i="9"/>
  <c r="G481" i="9"/>
  <c r="G479" i="9"/>
  <c r="G477" i="9"/>
  <c r="G474" i="9"/>
  <c r="G472" i="9"/>
  <c r="G470" i="9"/>
  <c r="G468" i="9"/>
  <c r="G478" i="9"/>
  <c r="F167" i="8" l="1"/>
  <c r="F129" i="8"/>
  <c r="F155" i="8"/>
  <c r="F77" i="8"/>
  <c r="F100" i="8"/>
  <c r="F208" i="8"/>
  <c r="F58" i="8"/>
  <c r="G155" i="8"/>
  <c r="G214" i="9"/>
  <c r="G129" i="8"/>
  <c r="G100" i="8"/>
  <c r="G440" i="9"/>
  <c r="G249" i="9"/>
  <c r="G453" i="9"/>
  <c r="G227" i="9"/>
  <c r="F15" i="9"/>
  <c r="F249" i="9"/>
  <c r="F440" i="9"/>
  <c r="F453" i="9"/>
  <c r="G475" i="9"/>
  <c r="F475" i="9"/>
  <c r="F227" i="9"/>
  <c r="G77" i="8"/>
  <c r="F214" i="9"/>
</calcChain>
</file>

<file path=xl/sharedStrings.xml><?xml version="1.0" encoding="utf-8"?>
<sst xmlns="http://schemas.openxmlformats.org/spreadsheetml/2006/main" count="2605" uniqueCount="1767">
  <si>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</si>
  <si>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</si>
  <si>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</si>
  <si>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</si>
  <si>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</si>
  <si>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</si>
  <si>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</si>
  <si>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</si>
  <si>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</si>
  <si>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</si>
  <si>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</si>
  <si>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</si>
  <si>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</si>
  <si>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</si>
  <si>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</si>
  <si>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</si>
  <si>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</si>
  <si>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</si>
  <si>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</si>
  <si>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</si>
  <si>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</si>
  <si>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</si>
  <si>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</si>
  <si>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</si>
  <si>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</si>
  <si>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</si>
  <si>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</si>
  <si>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</si>
  <si>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</si>
  <si>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</si>
  <si>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</si>
  <si>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</si>
  <si>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</si>
  <si>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</si>
  <si>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</si>
  <si>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</si>
  <si>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</si>
  <si>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</si>
  <si>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</si>
  <si>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</si>
  <si>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</si>
  <si>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</si>
  <si>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</si>
  <si>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</si>
  <si>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</si>
  <si>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</si>
  <si>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</si>
  <si>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</si>
  <si>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</si>
  <si>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</si>
  <si>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</si>
  <si>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</si>
  <si>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</si>
  <si>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</si>
  <si>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</si>
  <si>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</si>
  <si>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</si>
  <si>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</si>
  <si>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</si>
  <si>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</si>
  <si>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</si>
  <si>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</si>
  <si>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</si>
  <si>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</si>
  <si>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</si>
  <si>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</si>
  <si>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</si>
  <si>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</si>
  <si>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</si>
  <si>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</si>
  <si>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</si>
  <si>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</si>
  <si>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</si>
  <si>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</si>
  <si>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</si>
  <si>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</si>
  <si>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</si>
  <si>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</si>
  <si>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</si>
  <si>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</si>
  <si>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</si>
  <si>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</si>
  <si>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</si>
  <si>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</si>
  <si>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</si>
  <si>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</si>
  <si>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</si>
  <si>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</si>
  <si>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</si>
  <si>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</si>
  <si>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</si>
  <si>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</si>
  <si>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</si>
  <si>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</si>
  <si>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</si>
  <si>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</si>
  <si>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</si>
  <si>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</si>
  <si>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</si>
  <si>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</si>
  <si>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</si>
  <si>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</si>
  <si>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</si>
  <si>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</si>
  <si>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</si>
  <si>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</si>
  <si>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</si>
  <si>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</si>
  <si>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</si>
  <si>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</si>
  <si>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</si>
  <si>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</si>
  <si>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</si>
  <si>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</si>
  <si>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</si>
  <si>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</si>
  <si>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</si>
  <si>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</si>
  <si>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</si>
  <si>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</si>
  <si>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</si>
  <si>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</si>
  <si>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</si>
  <si>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</si>
  <si>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</si>
  <si>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</si>
  <si>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</si>
  <si>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</si>
  <si>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</si>
  <si>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</si>
  <si>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</si>
  <si>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</si>
  <si>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</si>
  <si>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</si>
  <si>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</si>
  <si>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</si>
  <si>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</si>
  <si>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</si>
  <si>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</si>
  <si>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</si>
  <si>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</si>
  <si>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</si>
  <si>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</si>
  <si>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</si>
  <si>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</si>
  <si>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</si>
  <si>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</si>
  <si>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</si>
  <si>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</si>
  <si>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</si>
  <si>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</si>
  <si>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</si>
  <si>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</si>
  <si>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</si>
  <si>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</si>
  <si>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</si>
  <si>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</si>
  <si>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</si>
  <si>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</si>
  <si>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</si>
  <si>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</si>
  <si>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</si>
  <si>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</si>
  <si>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</si>
  <si>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</si>
  <si>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</si>
  <si>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</si>
  <si>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</si>
  <si>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</si>
  <si>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</si>
  <si>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</si>
  <si>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</si>
  <si>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</si>
  <si>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</si>
  <si>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</si>
  <si>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</si>
  <si>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</si>
  <si>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</si>
  <si>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</si>
  <si>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</si>
  <si>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</si>
  <si>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</si>
  <si>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</si>
  <si>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</si>
  <si>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</si>
  <si>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</si>
  <si>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</si>
  <si>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</si>
  <si>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</si>
  <si>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</si>
  <si>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</si>
  <si>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</si>
  <si>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</si>
  <si>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</si>
  <si>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</si>
  <si>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</si>
  <si>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</si>
  <si>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</si>
  <si>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</si>
  <si>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</si>
  <si>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</si>
  <si>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</si>
  <si>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</si>
  <si>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</si>
  <si>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</si>
  <si>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</si>
  <si>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</si>
  <si>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</si>
  <si>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</si>
  <si>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</si>
  <si>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</si>
  <si>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</si>
  <si>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</si>
  <si>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</si>
  <si>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</si>
  <si>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</si>
  <si>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</si>
  <si>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</si>
  <si>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</si>
  <si>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</si>
  <si>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</si>
  <si>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</si>
  <si>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</si>
  <si>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</si>
  <si>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</si>
  <si>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</si>
  <si>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</si>
  <si>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</si>
  <si>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</si>
  <si>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</si>
  <si>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</si>
  <si>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</si>
  <si>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</si>
  <si>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</si>
  <si>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</si>
  <si>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</si>
  <si>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</si>
  <si>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</si>
  <si>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</si>
  <si>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</si>
  <si>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</si>
  <si>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</si>
  <si>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</si>
  <si>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</si>
  <si>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</si>
  <si>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</si>
  <si>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</si>
  <si>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</si>
  <si>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</si>
  <si>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</si>
  <si>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</si>
  <si>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</si>
  <si>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</si>
  <si>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</si>
  <si>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</si>
  <si>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</si>
  <si>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</si>
  <si>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</si>
  <si>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</si>
  <si>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</si>
  <si>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</si>
  <si>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</si>
  <si>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</si>
  <si>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</si>
  <si>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</si>
  <si>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</si>
  <si>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</si>
  <si>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</si>
  <si>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</si>
  <si>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</si>
  <si>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</si>
  <si>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</si>
  <si>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</si>
  <si>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</si>
  <si>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</si>
  <si>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</si>
  <si>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</si>
  <si>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</si>
  <si>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</si>
  <si>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</si>
  <si>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</si>
  <si>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</si>
  <si>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</si>
  <si>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</si>
  <si>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</si>
  <si>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</si>
  <si>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</si>
  <si>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</si>
  <si>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</si>
  <si>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</si>
  <si>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</si>
  <si>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</si>
  <si>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</si>
  <si>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</si>
  <si>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</si>
  <si>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</si>
  <si>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</si>
  <si>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</si>
  <si>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</si>
  <si>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</si>
  <si>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</si>
  <si>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</si>
  <si>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</si>
  <si>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</si>
  <si>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</si>
  <si>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</si>
  <si>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</si>
  <si>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</si>
  <si>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</si>
  <si>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</si>
  <si>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</si>
  <si>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</si>
  <si>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</si>
  <si>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</si>
  <si>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</si>
  <si>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</si>
  <si>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</si>
  <si>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</si>
  <si>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</si>
  <si>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</si>
  <si>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</si>
  <si>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</si>
  <si>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</si>
  <si>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</si>
  <si>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</si>
  <si>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</si>
  <si>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</si>
  <si>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</si>
  <si>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</si>
  <si>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</si>
  <si>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</si>
  <si>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</si>
  <si>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</si>
  <si>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</si>
  <si>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</si>
  <si>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</si>
  <si>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</si>
  <si>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</si>
  <si>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</si>
  <si>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</si>
  <si>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</si>
  <si>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</si>
  <si>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</si>
  <si>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</si>
  <si>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</si>
  <si>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</si>
  <si>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</si>
  <si>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</si>
  <si>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</si>
  <si>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</si>
  <si>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</si>
  <si>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</si>
  <si>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</si>
  <si>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</si>
  <si>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</si>
  <si>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</si>
  <si>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</si>
  <si>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</si>
  <si>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</si>
  <si>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</si>
  <si>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</si>
  <si>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</si>
  <si>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</si>
  <si>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</si>
  <si>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</si>
  <si>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</si>
  <si>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</si>
  <si>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</si>
  <si>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</si>
  <si>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</si>
  <si>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</si>
  <si>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</si>
  <si>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</si>
  <si>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</si>
  <si>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</si>
  <si>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</si>
  <si>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</si>
  <si>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</si>
  <si>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</si>
  <si>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</si>
  <si>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</si>
  <si>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</si>
  <si>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</si>
  <si>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</si>
  <si>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</si>
  <si>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</si>
  <si>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</si>
  <si>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</si>
  <si>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</si>
  <si>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</si>
  <si>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</si>
  <si>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</si>
  <si>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</si>
  <si>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</si>
  <si>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</si>
  <si>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</si>
  <si>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</si>
  <si>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</si>
  <si>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</si>
  <si>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</si>
  <si>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</si>
  <si>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</si>
  <si>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</si>
  <si>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</si>
  <si>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</si>
  <si>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</si>
  <si>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</si>
  <si>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</si>
  <si>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</si>
  <si>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</si>
  <si>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</si>
  <si>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</si>
  <si>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</si>
  <si>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</si>
  <si>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</si>
  <si>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</si>
  <si>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</si>
  <si>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</si>
  <si>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</si>
  <si>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</si>
  <si>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</si>
  <si>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</si>
  <si>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</si>
  <si>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</si>
  <si>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</si>
  <si>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</si>
  <si>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</si>
  <si>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</si>
  <si>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</si>
  <si>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</si>
  <si>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</si>
  <si>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</si>
  <si>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</si>
  <si>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</si>
  <si>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</si>
  <si>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</si>
  <si>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</si>
  <si>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</si>
  <si>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</si>
  <si>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</si>
  <si>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</si>
  <si>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</si>
  <si>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</si>
  <si>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</si>
  <si>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</si>
  <si>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</si>
  <si>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</si>
  <si>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</si>
  <si>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</si>
  <si>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</si>
  <si>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</si>
  <si>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</si>
  <si>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</si>
  <si>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</si>
  <si>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</si>
  <si>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</si>
  <si>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</si>
  <si>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</si>
  <si>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</si>
  <si>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</si>
  <si>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</si>
  <si>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</si>
  <si>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</si>
  <si>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</si>
  <si>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</si>
  <si>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</si>
  <si>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</si>
  <si>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</si>
  <si>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</si>
  <si>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</si>
  <si>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</si>
  <si>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</si>
  <si>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</si>
  <si>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</si>
  <si>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</si>
  <si>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</si>
  <si>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</si>
  <si>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</si>
  <si>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</si>
  <si>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</si>
  <si>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</si>
  <si>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</si>
  <si>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</si>
  <si>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</si>
  <si>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</si>
  <si>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</si>
  <si>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</si>
  <si>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</si>
  <si>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</si>
  <si>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</si>
  <si>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</si>
  <si>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</si>
  <si>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</si>
  <si>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</si>
  <si>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</si>
  <si>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</si>
  <si>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</si>
  <si>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</si>
  <si>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</si>
  <si>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</si>
  <si>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</si>
  <si>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</si>
  <si>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</si>
  <si>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</si>
  <si>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</si>
  <si>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</si>
  <si>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</si>
  <si>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</si>
  <si>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</si>
  <si>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</si>
  <si>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</si>
  <si>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</si>
  <si>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</si>
  <si>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</si>
  <si>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</si>
  <si>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</si>
  <si>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</si>
  <si>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</si>
  <si>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</si>
  <si>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</si>
  <si>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</si>
  <si>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</si>
  <si>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</si>
  <si>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</si>
  <si>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</si>
  <si>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</si>
  <si>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</si>
  <si>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</si>
  <si>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</si>
  <si>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</si>
  <si>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</si>
  <si>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</si>
  <si>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</si>
  <si>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</si>
  <si>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</si>
  <si>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</si>
  <si>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</si>
  <si>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</si>
  <si>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</si>
  <si>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</si>
  <si>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</si>
  <si>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</si>
  <si>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</si>
  <si>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</si>
  <si>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</si>
  <si>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</si>
  <si>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</si>
  <si>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</si>
  <si>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</si>
  <si>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</si>
  <si>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</si>
  <si>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</si>
  <si>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</si>
  <si>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</si>
  <si>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</si>
  <si>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</si>
  <si>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</si>
  <si>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</si>
  <si>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</si>
  <si>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</si>
  <si>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</si>
  <si>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</si>
  <si>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</si>
  <si>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</si>
  <si>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</si>
  <si>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</si>
  <si>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</si>
  <si>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</si>
  <si>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</si>
  <si>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</si>
  <si>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</si>
  <si>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</si>
  <si>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</si>
  <si>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</si>
  <si>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</si>
  <si>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</si>
  <si>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</si>
  <si>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</si>
  <si>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</si>
  <si>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</si>
  <si>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</si>
  <si>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</si>
  <si>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</si>
  <si>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</si>
  <si>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</si>
  <si>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</si>
  <si>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</si>
  <si>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</si>
  <si>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</si>
  <si>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</si>
  <si>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</si>
  <si>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</si>
  <si>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</si>
  <si>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</si>
  <si>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</si>
  <si>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</si>
  <si>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</si>
  <si>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</si>
  <si>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</si>
  <si>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</si>
  <si>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</si>
  <si>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</si>
  <si>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</si>
  <si>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</si>
  <si>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</si>
  <si>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</si>
  <si>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</si>
  <si>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</si>
  <si>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</si>
  <si>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</si>
  <si>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</si>
  <si>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</si>
  <si>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</si>
  <si>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</si>
  <si>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</si>
  <si>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</si>
  <si>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</si>
  <si>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</si>
  <si>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</si>
  <si>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</si>
  <si>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</si>
  <si>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</si>
  <si>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</si>
  <si>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</si>
  <si>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</si>
  <si>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</si>
  <si>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</si>
  <si>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</si>
  <si>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</si>
  <si>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</si>
  <si>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</si>
  <si>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</si>
  <si>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</si>
  <si>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</si>
  <si>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</si>
  <si>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</si>
  <si>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</si>
  <si>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</si>
  <si>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</si>
  <si>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</si>
  <si>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</si>
  <si>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</si>
  <si>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</si>
  <si>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</si>
  <si>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</si>
  <si>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</si>
  <si>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</si>
  <si>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</si>
  <si>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</si>
  <si>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</si>
  <si>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</si>
  <si>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</si>
  <si>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</si>
  <si>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</si>
  <si>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</si>
  <si>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</si>
  <si>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</si>
  <si>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</si>
  <si>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</si>
  <si>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</si>
  <si>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</si>
  <si>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</si>
  <si>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</si>
  <si>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</si>
  <si>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</si>
  <si>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</si>
  <si>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</si>
  <si>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</si>
  <si>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</si>
  <si>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</si>
  <si>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</si>
  <si>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</si>
  <si>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</si>
  <si>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</si>
  <si>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</si>
  <si>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</si>
  <si>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</si>
  <si>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</si>
  <si>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</si>
  <si>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</si>
  <si>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</si>
  <si>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</si>
  <si>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</si>
  <si>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</si>
  <si>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</si>
  <si>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</si>
  <si>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</si>
  <si>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</si>
  <si>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</si>
  <si>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</si>
  <si>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</si>
  <si>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</si>
  <si>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</si>
  <si>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</si>
  <si>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</si>
  <si>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</si>
  <si>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</si>
  <si>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</si>
  <si>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</si>
  <si>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</si>
  <si>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</si>
  <si>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</si>
  <si>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</si>
  <si>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</si>
  <si>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</si>
  <si>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</si>
  <si>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</si>
  <si>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</si>
  <si>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</si>
  <si>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</si>
  <si>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</si>
  <si>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</si>
  <si>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</si>
  <si>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</si>
  <si>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</si>
  <si>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</si>
  <si>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</si>
  <si>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</si>
  <si>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</si>
  <si>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</si>
  <si>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</si>
  <si>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</si>
  <si>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</si>
  <si>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</si>
  <si>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</si>
  <si>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</si>
  <si>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</si>
  <si>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</si>
  <si>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</si>
  <si>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</si>
  <si>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</si>
  <si>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</si>
  <si>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</si>
  <si>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</si>
  <si>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</si>
  <si>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</si>
  <si>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</si>
  <si>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</si>
  <si>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</si>
  <si>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</si>
  <si>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</si>
  <si>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</si>
  <si>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</si>
  <si>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</si>
  <si>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</si>
  <si>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</si>
  <si>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</si>
  <si>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</si>
  <si>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</si>
  <si>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</si>
  <si>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</si>
  <si>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</si>
  <si>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</si>
  <si>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</si>
  <si>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</si>
  <si>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</si>
  <si>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</si>
  <si>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</si>
  <si>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</si>
  <si>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</si>
  <si>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</si>
  <si>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</si>
  <si>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</si>
  <si>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</si>
  <si>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</si>
  <si>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</si>
  <si>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</si>
  <si>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</si>
  <si>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</si>
  <si>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</si>
  <si>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</si>
  <si>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</si>
  <si>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</si>
  <si>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</si>
  <si>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</si>
  <si>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</si>
  <si>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</si>
  <si>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</si>
  <si>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</si>
  <si>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</si>
  <si>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</si>
  <si>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</si>
  <si>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</si>
  <si>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</si>
  <si>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</si>
  <si>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</si>
  <si>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</si>
  <si>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</si>
  <si>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</si>
  <si>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</si>
  <si>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</si>
  <si>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</si>
  <si>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</si>
  <si>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</si>
  <si>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</si>
  <si>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</si>
  <si>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</si>
  <si>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</si>
  <si>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</si>
  <si>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</si>
  <si>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</si>
  <si>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</si>
  <si>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</si>
  <si>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</si>
  <si>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</si>
  <si>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</si>
  <si>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</si>
  <si>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</si>
  <si>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</si>
  <si>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</si>
  <si>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</si>
  <si>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</si>
  <si>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</si>
  <si>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</si>
  <si>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</si>
  <si>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</si>
  <si>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</si>
  <si>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</si>
  <si>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</si>
  <si>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</si>
  <si>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</si>
  <si>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</si>
  <si>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</si>
  <si>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</si>
  <si>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</si>
  <si>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</si>
  <si>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</si>
  <si>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</si>
  <si>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</si>
  <si>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</si>
  <si>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</si>
  <si>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</si>
  <si>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</si>
  <si>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</si>
  <si>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</si>
  <si>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</si>
  <si>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</si>
  <si>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</si>
  <si>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</si>
  <si>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</si>
  <si>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</si>
  <si>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</si>
  <si>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</si>
  <si>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</si>
  <si>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</si>
  <si>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</si>
  <si>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</si>
  <si>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</si>
  <si>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</si>
  <si>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</si>
  <si>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</si>
  <si>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</si>
  <si>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</si>
  <si>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</si>
  <si>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</si>
  <si>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</si>
  <si>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</si>
  <si>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</si>
  <si>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</si>
  <si>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</si>
  <si>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</si>
  <si>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</si>
  <si>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</si>
  <si>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</si>
  <si>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</si>
  <si>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</si>
  <si>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</si>
  <si>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</si>
  <si>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</si>
  <si>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</si>
  <si>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</si>
  <si>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</si>
  <si>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</si>
  <si>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</si>
  <si>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</si>
  <si>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</si>
  <si>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</si>
  <si>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</si>
  <si>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</si>
  <si>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</si>
  <si>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</si>
  <si>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</si>
  <si>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</si>
  <si>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</si>
  <si>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</si>
  <si>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</si>
  <si>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</si>
  <si>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</si>
  <si>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</si>
  <si>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</si>
  <si>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</si>
  <si>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</si>
  <si>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</si>
  <si>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</si>
  <si>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</si>
  <si>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</si>
  <si>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</si>
  <si>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</si>
  <si>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</si>
  <si>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</si>
  <si>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</si>
  <si>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</si>
  <si>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</si>
  <si>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</si>
  <si>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</si>
  <si>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</si>
  <si>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</si>
  <si>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</si>
  <si>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</si>
  <si>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</si>
  <si>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</si>
  <si>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</si>
  <si>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</si>
  <si>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</si>
  <si>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</si>
  <si>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</si>
  <si>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</si>
  <si>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</si>
  <si>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</si>
  <si>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</si>
  <si>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</si>
  <si>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</si>
  <si>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</si>
  <si>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</si>
  <si>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</si>
  <si>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</si>
  <si>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</si>
  <si>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</si>
  <si>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</si>
  <si>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</si>
  <si>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</si>
  <si>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</si>
  <si>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</si>
  <si>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</si>
  <si>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</si>
  <si>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</si>
  <si>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</si>
  <si>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</si>
  <si>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</si>
  <si>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</si>
  <si>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</si>
  <si>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</si>
  <si>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</si>
  <si>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</si>
  <si>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</si>
  <si>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</si>
  <si>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</si>
  <si>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</si>
  <si>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</si>
  <si>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</si>
  <si>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</si>
  <si>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</si>
  <si>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</si>
  <si>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</si>
  <si>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</si>
  <si>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</si>
  <si>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</si>
  <si>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</si>
  <si>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</si>
  <si>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</si>
  <si>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</si>
  <si>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</si>
  <si>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</si>
  <si>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</si>
  <si>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</si>
  <si>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</si>
  <si>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</si>
  <si>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</si>
  <si>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</si>
  <si>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</si>
  <si>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</si>
  <si>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</si>
  <si>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</si>
  <si>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</si>
  <si>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</si>
  <si>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</si>
  <si>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</si>
  <si>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</si>
  <si>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</si>
  <si>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</si>
  <si>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</si>
  <si>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</si>
  <si>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</si>
  <si>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</si>
  <si>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</si>
  <si>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</si>
  <si>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</si>
  <si>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</si>
  <si>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</si>
  <si>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</si>
  <si>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</si>
  <si>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</si>
  <si>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</si>
  <si>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</si>
  <si>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</si>
  <si>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</si>
  <si>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</si>
  <si>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</si>
  <si>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</si>
  <si>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</si>
  <si>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</si>
  <si>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</si>
  <si>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</si>
  <si>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</si>
  <si>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</si>
  <si>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</si>
  <si>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</si>
  <si>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</si>
  <si>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</si>
  <si>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</si>
  <si>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</si>
  <si>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</si>
  <si>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</si>
  <si>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</si>
  <si>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</si>
  <si>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</si>
  <si>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</si>
  <si>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</si>
  <si>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</si>
  <si>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</si>
  <si>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</si>
  <si>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</si>
  <si>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</si>
  <si>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</si>
  <si>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</si>
  <si>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</si>
  <si>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</si>
  <si>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</si>
  <si>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</si>
  <si>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</si>
  <si>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</si>
  <si>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</si>
  <si>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</si>
  <si>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</si>
  <si>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</si>
  <si>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</si>
  <si>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</si>
  <si>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</si>
  <si>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</si>
  <si>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</si>
  <si>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</si>
  <si>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</si>
  <si>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</si>
  <si>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</si>
  <si>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</si>
  <si>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</si>
  <si>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</si>
  <si>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</si>
  <si>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</si>
  <si>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</si>
  <si>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</si>
  <si>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</si>
  <si>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</si>
  <si>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</si>
  <si>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</si>
  <si>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</si>
  <si>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</si>
  <si>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</si>
  <si>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</si>
  <si>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</si>
  <si>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</si>
  <si>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</si>
  <si>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</si>
  <si>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</si>
  <si>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</si>
  <si>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</si>
  <si>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</si>
  <si>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</si>
  <si>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</si>
  <si>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</si>
  <si>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</si>
  <si>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</si>
  <si>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</si>
  <si>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</si>
  <si>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</si>
  <si>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</si>
  <si>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</si>
  <si>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</si>
  <si>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</si>
  <si>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</si>
  <si>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</si>
  <si>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</si>
  <si>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</si>
  <si>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</si>
  <si>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</si>
  <si>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</si>
  <si>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</si>
  <si>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</si>
  <si>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</si>
  <si>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</si>
  <si>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</si>
  <si>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</si>
  <si>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</si>
  <si>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</si>
  <si>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</si>
  <si>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</si>
  <si>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</si>
  <si>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</si>
  <si>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</si>
  <si>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</si>
  <si>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</si>
  <si>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</si>
  <si>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</si>
  <si>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</si>
  <si>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</si>
  <si>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</si>
  <si>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</si>
  <si>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</si>
  <si>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</si>
  <si>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</si>
  <si>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</si>
  <si>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</si>
  <si>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</si>
  <si>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</si>
  <si>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</si>
  <si>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</si>
  <si>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</si>
  <si>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</si>
  <si>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</si>
  <si>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</si>
  <si>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</si>
  <si>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</si>
  <si>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</si>
  <si>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</si>
  <si>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</si>
  <si>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</si>
  <si>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</si>
  <si>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</si>
  <si>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</si>
  <si>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</si>
  <si>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</si>
  <si>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</si>
  <si>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</si>
  <si>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</si>
  <si>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</si>
  <si>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</si>
  <si>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</si>
  <si>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</si>
  <si>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</si>
  <si>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</si>
  <si>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</si>
  <si>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</si>
  <si>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</si>
  <si>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</si>
  <si>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</si>
  <si>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</si>
  <si>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</si>
  <si>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</si>
  <si>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</si>
  <si>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</si>
  <si>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</si>
  <si>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</si>
  <si>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</si>
  <si>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</si>
  <si>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</si>
  <si>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</si>
  <si>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</si>
  <si>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</si>
  <si>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</si>
  <si>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</si>
  <si>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</si>
  <si>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</si>
  <si>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</si>
  <si>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</si>
  <si>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</si>
  <si>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</si>
  <si>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</si>
  <si>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</si>
  <si>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</si>
  <si>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</si>
  <si>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</si>
  <si>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</si>
  <si>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</si>
  <si>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</si>
  <si>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</si>
  <si>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</si>
  <si>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</si>
  <si>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</si>
  <si>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</si>
  <si>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</si>
  <si>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</si>
  <si>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</si>
  <si>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</si>
  <si>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</si>
  <si>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</si>
  <si>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</si>
  <si>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</si>
  <si>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</si>
  <si>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</si>
  <si>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</si>
  <si>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</si>
  <si>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</si>
  <si>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</si>
  <si>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</si>
  <si>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</si>
  <si>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</si>
  <si>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</si>
  <si>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</si>
  <si>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</si>
  <si>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</si>
  <si>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</si>
  <si>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</si>
  <si>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</si>
  <si>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</si>
  <si>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</si>
  <si>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</si>
  <si>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</si>
  <si>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</si>
  <si>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</si>
  <si>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Number of loans</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</si>
  <si>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</si>
  <si>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</si>
  <si>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</si>
  <si>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</si>
  <si>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</si>
  <si>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</si>
  <si>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</si>
  <si>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</si>
  <si>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</si>
  <si>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</si>
  <si>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</si>
  <si>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</si>
  <si>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</si>
  <si>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</si>
  <si>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</si>
  <si>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</si>
  <si>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</si>
  <si>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</si>
  <si>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</si>
  <si>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</si>
  <si>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</si>
  <si>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</si>
  <si>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</si>
  <si>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</si>
  <si>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</si>
  <si>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</si>
  <si>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</si>
  <si>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</si>
  <si>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</si>
  <si>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</si>
  <si>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</si>
  <si>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</si>
  <si>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</si>
  <si>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</si>
  <si>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</si>
  <si>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</si>
  <si>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</si>
  <si>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</si>
  <si>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</si>
  <si>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</si>
  <si>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</si>
  <si>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</si>
  <si>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</si>
  <si>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</si>
  <si>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</si>
  <si>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</si>
  <si>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</si>
  <si>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</si>
  <si>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</si>
  <si>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</si>
  <si>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</si>
  <si>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</si>
  <si>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</si>
  <si>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</si>
  <si>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</si>
  <si>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</si>
  <si>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</si>
  <si>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</si>
  <si>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</si>
  <si>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</si>
  <si>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</si>
  <si>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</si>
  <si>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</si>
  <si>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</si>
  <si>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</si>
  <si>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</si>
  <si>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</si>
  <si>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</si>
  <si>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</si>
  <si>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</si>
  <si>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</si>
  <si>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</si>
  <si>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</si>
  <si>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</si>
  <si>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</si>
  <si>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</si>
  <si>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</si>
  <si>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</si>
  <si>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</si>
  <si>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</si>
  <si>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</si>
  <si>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</si>
  <si>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</si>
  <si>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</si>
  <si>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</si>
  <si>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</si>
  <si>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</si>
  <si>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</si>
  <si>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</si>
  <si>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</si>
  <si>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</si>
  <si>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</si>
  <si>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</si>
  <si>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</si>
  <si>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</si>
  <si>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</si>
  <si>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</si>
  <si>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</si>
  <si>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</si>
  <si>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</si>
  <si>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</si>
  <si>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</si>
  <si>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</si>
  <si>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</si>
  <si>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</si>
  <si>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</si>
  <si>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</si>
  <si>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</si>
  <si>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</si>
  <si>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</si>
  <si>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</si>
  <si>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</si>
  <si>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</si>
  <si>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</si>
  <si>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</si>
  <si>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</si>
  <si>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</si>
  <si>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</si>
  <si>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</si>
  <si>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</si>
  <si>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</si>
  <si>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</si>
  <si>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</si>
  <si>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</si>
  <si>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</si>
  <si>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</si>
  <si>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</si>
  <si>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</si>
  <si>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</si>
  <si>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</si>
  <si>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</si>
  <si>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</si>
  <si>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</si>
  <si>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</si>
  <si>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</si>
  <si>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</si>
  <si>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</si>
  <si>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</si>
  <si>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</si>
  <si>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</si>
  <si>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</si>
  <si>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</si>
  <si>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</si>
  <si>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</si>
  <si>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</si>
  <si>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</si>
  <si>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</si>
  <si>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</si>
  <si>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</si>
  <si>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</si>
  <si>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</si>
  <si>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</si>
  <si>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</si>
  <si>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</si>
  <si>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</si>
  <si>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</si>
  <si>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</si>
  <si>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</si>
  <si>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</si>
  <si>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</si>
  <si>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</si>
  <si>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</si>
  <si>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</si>
  <si>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</si>
  <si>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</si>
  <si>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</si>
  <si>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</si>
  <si>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</si>
  <si>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</si>
  <si>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</si>
  <si>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</si>
  <si>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</si>
  <si>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</si>
  <si>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</si>
  <si>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</si>
  <si>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</si>
  <si>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</si>
  <si>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</si>
  <si>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</si>
  <si>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</si>
  <si>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</si>
  <si>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</si>
  <si>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</si>
  <si>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</si>
  <si>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</si>
  <si>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</si>
  <si>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</si>
  <si>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</si>
  <si>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</si>
  <si>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</si>
  <si>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</si>
  <si>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</si>
  <si>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</si>
  <si>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</si>
  <si>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</si>
  <si>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</si>
  <si>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</si>
  <si>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</si>
  <si>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</si>
  <si>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</si>
  <si>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</si>
  <si>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</si>
  <si>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</si>
  <si>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</si>
  <si>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</si>
  <si>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</si>
  <si>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</si>
  <si>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</si>
  <si>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</si>
  <si>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</si>
  <si>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</si>
  <si>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</si>
  <si>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</si>
  <si>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</si>
  <si>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</si>
  <si>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</si>
  <si>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</si>
  <si>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</si>
  <si>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</si>
  <si>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</si>
  <si>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</si>
  <si>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</si>
  <si>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</si>
  <si>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</si>
  <si>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</si>
  <si>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</si>
  <si>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</si>
  <si>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</si>
  <si>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</si>
  <si>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</si>
  <si>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</si>
  <si>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</si>
  <si>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</si>
  <si>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</si>
  <si>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</si>
  <si>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</si>
  <si>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</si>
  <si>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</si>
  <si>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</si>
  <si>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</si>
  <si>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</si>
  <si>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</si>
  <si>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</si>
  <si>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</si>
  <si>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</si>
  <si>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</si>
  <si>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</si>
  <si>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</si>
  <si>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</si>
  <si>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</si>
  <si>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</si>
  <si>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</si>
  <si>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</si>
  <si>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</si>
  <si>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</si>
  <si>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</si>
  <si>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</si>
  <si>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</si>
  <si>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</si>
  <si>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</si>
  <si>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</si>
  <si>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</si>
  <si>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</si>
  <si>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</si>
  <si>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</si>
  <si>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</si>
  <si>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</si>
  <si>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</si>
  <si>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</si>
  <si>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</si>
  <si>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</si>
  <si>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</si>
  <si>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</si>
  <si>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</si>
  <si>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</si>
  <si>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</si>
  <si>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</si>
  <si>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</si>
  <si>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</si>
  <si>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</si>
  <si>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</si>
  <si>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</si>
  <si>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</si>
  <si>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</si>
  <si>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</si>
  <si>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</si>
  <si>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</si>
  <si>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</si>
  <si>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</si>
  <si>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</si>
  <si>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</si>
  <si>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</si>
  <si>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</si>
  <si>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</si>
  <si>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</si>
  <si>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</si>
  <si>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</si>
  <si>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</si>
  <si>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</si>
  <si>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</si>
  <si>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</si>
  <si>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</si>
  <si>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</si>
  <si>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</si>
  <si>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</si>
  <si>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</si>
  <si>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</si>
  <si>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</si>
  <si>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</si>
  <si>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</si>
  <si>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</si>
  <si>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</si>
  <si>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</si>
  <si>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</si>
  <si>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</si>
  <si>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</si>
  <si>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</si>
  <si>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</si>
  <si>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</si>
  <si>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</si>
  <si>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</si>
  <si>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</si>
  <si>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</si>
  <si>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</si>
  <si>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</si>
  <si>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</si>
  <si>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</si>
  <si>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</si>
  <si>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</si>
  <si>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</si>
  <si>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</si>
  <si>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</si>
  <si>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</si>
  <si>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</si>
  <si>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</si>
  <si>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</si>
  <si>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</si>
  <si>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</si>
  <si>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</si>
  <si>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</si>
  <si>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</si>
  <si>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</si>
  <si>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</si>
  <si>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</si>
  <si>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</si>
  <si>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</si>
  <si>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</si>
  <si>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</si>
  <si>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</si>
  <si>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</si>
  <si>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</si>
  <si>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</si>
  <si>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</si>
  <si>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</si>
  <si>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</si>
  <si>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</si>
  <si>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</si>
  <si>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</si>
  <si>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</si>
  <si>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</si>
  <si>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</si>
  <si>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</si>
  <si>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Issuer and rating</t>
  </si>
  <si>
    <t>Issuer:</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</si>
  <si>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</si>
  <si>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</si>
  <si>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</si>
  <si>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</si>
  <si>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</si>
  <si>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</si>
  <si>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</si>
  <si>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</si>
  <si>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</si>
  <si>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</si>
  <si>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</si>
  <si>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</si>
  <si>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</si>
  <si>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</si>
  <si>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</si>
  <si>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</si>
  <si>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</si>
  <si>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</si>
  <si>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</si>
  <si>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</si>
  <si>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</si>
  <si>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</si>
  <si>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2029-</t>
  </si>
  <si>
    <t>Sum</t>
  </si>
  <si>
    <t>Cover pool</t>
  </si>
  <si>
    <t xml:space="preserve">Cover pool assets (MEUR) </t>
  </si>
  <si>
    <t>Volume</t>
  </si>
  <si>
    <t>%</t>
  </si>
  <si>
    <t>Cover pool items</t>
  </si>
  <si>
    <t>Loans (up to LTV limit)</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</si>
  <si>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</si>
  <si>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</si>
  <si>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</si>
  <si>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</si>
  <si>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</si>
  <si>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</si>
  <si>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</si>
  <si>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</si>
  <si>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</si>
  <si>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</si>
  <si>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</si>
  <si>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</si>
  <si>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</si>
  <si>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</si>
  <si>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</si>
  <si>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</si>
  <si>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</si>
  <si>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</si>
  <si>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</si>
  <si>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</si>
  <si>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</si>
  <si>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</si>
  <si>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</si>
  <si>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</si>
  <si>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</si>
  <si>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</si>
  <si>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</si>
  <si>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</si>
  <si>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</si>
  <si>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</si>
  <si>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</si>
  <si>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</si>
  <si>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</si>
  <si>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</si>
  <si>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</si>
  <si>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</si>
  <si>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</si>
  <si>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</si>
  <si>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</si>
  <si>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</si>
  <si>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</si>
  <si>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</si>
  <si>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</si>
  <si>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</si>
  <si>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</si>
  <si>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</si>
  <si>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</si>
  <si>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</si>
  <si>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</si>
  <si>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</si>
  <si>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</si>
  <si>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</si>
  <si>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</si>
  <si>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</si>
  <si>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</si>
  <si>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</si>
  <si>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</si>
  <si>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</si>
  <si>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</si>
  <si>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</si>
  <si>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</si>
  <si>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</si>
  <si>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</si>
  <si>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</si>
  <si>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</si>
  <si>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</si>
  <si>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</si>
  <si>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</si>
  <si>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</si>
  <si>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</si>
  <si>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</si>
  <si>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</si>
  <si>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</si>
  <si>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</si>
  <si>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</si>
  <si>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</si>
  <si>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</si>
  <si>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</si>
  <si>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</si>
  <si>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</si>
  <si>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</si>
  <si>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</si>
  <si>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</si>
  <si>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</si>
  <si>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</si>
  <si>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</si>
  <si>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</si>
  <si>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</si>
  <si>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</si>
  <si>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</si>
  <si>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</si>
  <si>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</si>
  <si>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</si>
  <si>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</si>
  <si>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</si>
  <si>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</si>
  <si>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</si>
  <si>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</si>
  <si>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</si>
  <si>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</si>
  <si>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</si>
  <si>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</si>
  <si>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</si>
  <si>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</si>
  <si>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</si>
  <si>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</si>
  <si>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</si>
  <si>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</si>
  <si>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</si>
  <si>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</si>
  <si>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</si>
  <si>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</si>
  <si>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</si>
  <si>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</si>
  <si>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</si>
  <si>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</si>
  <si>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The Mortgage Society of Finland</t>
  </si>
  <si>
    <t>Worksheet D: National Transparency Template</t>
  </si>
  <si>
    <t>www.hypo.fi/en/investor-relations</t>
  </si>
  <si>
    <t>Y</t>
  </si>
  <si>
    <t>external</t>
  </si>
  <si>
    <t>IRS</t>
  </si>
  <si>
    <t>Danske Bank A/S</t>
  </si>
  <si>
    <t>MAES062Z2104RZ2U7M96</t>
  </si>
  <si>
    <t>Nordea Bank AB</t>
  </si>
  <si>
    <t>Swedbank AB</t>
  </si>
  <si>
    <t>M312WZV08Y7LYUC71685</t>
  </si>
  <si>
    <t>0-0.025000</t>
  </si>
  <si>
    <t>0.025001-0.050000</t>
  </si>
  <si>
    <t>0.050001-0.100000</t>
  </si>
  <si>
    <t>0.100001-0.150000</t>
  </si>
  <si>
    <t>0.150001-0.200000</t>
  </si>
  <si>
    <t>0.200001-0.250000</t>
  </si>
  <si>
    <t>0.250001-0.300000</t>
  </si>
  <si>
    <t>0.300000-</t>
  </si>
  <si>
    <t>2032-</t>
  </si>
  <si>
    <t>529900ODI3047E2LIV03</t>
  </si>
  <si>
    <t>Natixis</t>
  </si>
  <si>
    <t>KX1WK48MPD4Y2NCUIZ63</t>
  </si>
  <si>
    <t>Cut-off Date: 31/03/2025</t>
  </si>
  <si>
    <t>31/03/2025</t>
  </si>
  <si>
    <t>Reporting date: 31/03/25</t>
  </si>
  <si>
    <t>Finnish mortgage covered bonds</t>
  </si>
  <si>
    <t>Financial Supervisory Authority (FIN-FSA)</t>
  </si>
  <si>
    <t>AAA</t>
  </si>
  <si>
    <t>FI4000541461</t>
  </si>
  <si>
    <t>Fix</t>
  </si>
  <si>
    <t>FI4000549605</t>
  </si>
  <si>
    <t>FI4000570684</t>
  </si>
  <si>
    <t>(Cover Pool Assets - Outstanding Covered Bonds) / Outstanding Covered Bonds</t>
  </si>
  <si>
    <t>According to the Finnish Act on Mortgage Banks and Covered Bonds (151/2022) Section 24, the total value of cover pool must continuously exceed the value of payment obligations arising from the covered bonds. The value of the overcollateralisation shall constantly be at least two per cent. If the requirements laid down in Article 129(3)(a)(3) of the EU’s Capital Requirements Regulation are not met, the overcollateralisation value shall be at minimum five per cent. The overcollateralisation shall also cover the estimated winding-down costs related to covered bonds</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</si>
  <si>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</si>
  <si>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</si>
  <si>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</si>
  <si>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</si>
  <si>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&gt;80% is eligible as a cover pool asset only up to the LTV limit of 80%.</t>
  </si>
  <si>
    <t>LTV is calculated using fair value. There are special LTV limits used solely for calculating collateralisation rates for the cover pools: 
1) at most 80% of the fair value of the shares or the real estate securing each Housing Loan; 
2) at most 60% of the fair value of the shares or the real estate securing each Commercial Real Estate Loan; and
3) principal of other receivables.</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</si>
  <si>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</si>
  <si>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</si>
  <si>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granted to a state, municipality, central bank or other public body fulfilling the requirements laid down in Article 129(1) of the EU’s Capital Requirements Regulation, and loans which are fully collateralised by a guarantee given by such a public body.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</si>
  <si>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</si>
  <si>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According to the Finnish Act on Mortgage Banks and Covered Bonds (Act 151/2022) Section 23, no collateral value may be assigned to an unsecured receivable, the counterparty of which shall be considered insolvent as referred to in Article 178 of the EU’s Capital Requirements Regulation.</t>
  </si>
  <si>
    <t>BBB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</si>
</sst>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_-* #,##0.00\ _k_r_-;\-* #,##0.00\ _k_r_-;_-* &quot;-&quot;??\ _k_r_-;_-@_-"/>
    <numFmt numFmtId="169" formatCode="#,##0.00000000000"/>
  </numFmts>
  <fonts count="46">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5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32">
    <xf numFmtId="0" fontId="0" fillId="0" borderId="0" xfId="0"/>
    <xf numFmtId="0" fontId="0" fillId="0" borderId="0" xfId="0" applyAlignment="1">
      <alignment horizontal="center"/>
    </xf>
    <xf numFmtId="0" fontId="7" fillId="0" borderId="0" xfId="0" applyFont="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0"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15" fillId="0" borderId="0" xfId="0" applyFont="1" applyAlignment="1">
      <alignment horizontal="center" vertical="center" wrapText="1"/>
    </xf>
    <xf numFmtId="0" fontId="15" fillId="2" borderId="12"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3" xfId="2"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14" fillId="0" borderId="0" xfId="2" applyAlignment="1">
      <alignment horizontal="center"/>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3" xfId="2" applyFill="1" applyBorder="1" applyAlignment="1" applyProtection="1">
      <alignment horizontal="center" vertical="center" wrapText="1"/>
    </xf>
    <xf numFmtId="0" fontId="14" fillId="0" borderId="13" xfId="2" quotePrefix="1" applyFill="1" applyBorder="1" applyAlignment="1" applyProtection="1">
      <alignment horizontal="right" vertical="center" wrapText="1"/>
    </xf>
    <xf numFmtId="0" fontId="14" fillId="0" borderId="14"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0" fontId="28" fillId="0" borderId="0" xfId="0" applyFont="1" applyAlignment="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20"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1" fillId="0" borderId="0" xfId="0" applyFont="1" applyAlignment="1">
      <alignment horizontal="center" vertical="center"/>
    </xf>
    <xf numFmtId="165" fontId="2" fillId="0" borderId="0" xfId="1" applyNumberFormat="1" applyFont="1" applyFill="1" applyAlignment="1">
      <alignment horizontal="center" vertical="center" wrapText="1"/>
    </xf>
    <xf numFmtId="0" fontId="2" fillId="4" borderId="0" xfId="4" applyFont="1" applyFill="1"/>
    <xf numFmtId="0" fontId="4" fillId="0" borderId="0" xfId="0" applyFont="1"/>
    <xf numFmtId="0" fontId="19" fillId="4" borderId="0" xfId="4" applyFont="1" applyFill="1"/>
    <xf numFmtId="0" fontId="2" fillId="4" borderId="1" xfId="4" applyFont="1" applyFill="1" applyBorder="1"/>
    <xf numFmtId="0" fontId="2" fillId="4" borderId="2" xfId="4" applyFont="1" applyFill="1" applyBorder="1"/>
    <xf numFmtId="0" fontId="2" fillId="4" borderId="3" xfId="4" applyFont="1" applyFill="1" applyBorder="1"/>
    <xf numFmtId="0" fontId="2" fillId="4" borderId="4" xfId="4" applyFont="1" applyFill="1" applyBorder="1"/>
    <xf numFmtId="0" fontId="2" fillId="4" borderId="5" xfId="4" applyFont="1" applyFill="1" applyBorder="1"/>
    <xf numFmtId="0" fontId="2" fillId="4" borderId="6" xfId="4" applyFont="1" applyFill="1" applyBorder="1"/>
    <xf numFmtId="0" fontId="2" fillId="4" borderId="8" xfId="4" applyFont="1" applyFill="1" applyBorder="1"/>
    <xf numFmtId="0" fontId="2" fillId="4" borderId="0" xfId="4" applyFont="1" applyFill="1" applyAlignment="1">
      <alignment horizontal="center" vertical="center"/>
    </xf>
    <xf numFmtId="0" fontId="2" fillId="4" borderId="15" xfId="4" applyFont="1" applyFill="1" applyBorder="1"/>
    <xf numFmtId="0" fontId="2" fillId="4" borderId="16" xfId="4" applyFont="1" applyFill="1" applyBorder="1"/>
    <xf numFmtId="0" fontId="2" fillId="4" borderId="17" xfId="4" applyFont="1" applyFill="1" applyBorder="1"/>
    <xf numFmtId="0" fontId="2" fillId="4" borderId="7" xfId="4" applyFont="1" applyFill="1" applyBorder="1"/>
    <xf numFmtId="0" fontId="20" fillId="4" borderId="0" xfId="4" applyFont="1" applyFill="1"/>
    <xf numFmtId="0" fontId="2" fillId="4" borderId="1" xfId="4" applyFont="1" applyFill="1" applyBorder="1" applyAlignment="1">
      <alignment wrapText="1"/>
    </xf>
    <xf numFmtId="0" fontId="2" fillId="4" borderId="2" xfId="4" applyFont="1" applyFill="1" applyBorder="1" applyAlignment="1">
      <alignment horizontal="right" wrapText="1"/>
    </xf>
    <xf numFmtId="0" fontId="2" fillId="4" borderId="3" xfId="4" applyFont="1" applyFill="1" applyBorder="1" applyAlignment="1">
      <alignment horizontal="right" wrapText="1"/>
    </xf>
    <xf numFmtId="0" fontId="2" fillId="4" borderId="18" xfId="4" applyFont="1" applyFill="1" applyBorder="1" applyAlignment="1">
      <alignment wrapText="1"/>
    </xf>
    <xf numFmtId="0" fontId="2" fillId="4" borderId="19" xfId="4" applyFont="1" applyFill="1" applyBorder="1" applyAlignment="1">
      <alignment horizontal="center" wrapText="1"/>
    </xf>
    <xf numFmtId="10" fontId="2" fillId="4" borderId="19" xfId="9" applyNumberFormat="1" applyFont="1" applyFill="1" applyBorder="1" applyAlignment="1">
      <alignment horizontal="center" wrapText="1"/>
    </xf>
    <xf numFmtId="0" fontId="2" fillId="4" borderId="20" xfId="4" applyFont="1" applyFill="1" applyBorder="1" applyAlignment="1">
      <alignment horizontal="center" wrapText="1"/>
    </xf>
    <xf numFmtId="0" fontId="2" fillId="4" borderId="4" xfId="4" applyFont="1" applyFill="1" applyBorder="1" applyAlignment="1">
      <alignment horizontal="left"/>
    </xf>
    <xf numFmtId="3" fontId="2" fillId="4" borderId="0" xfId="4" applyNumberFormat="1" applyFont="1" applyFill="1" applyAlignment="1">
      <alignment horizontal="center"/>
    </xf>
    <xf numFmtId="0" fontId="2" fillId="4" borderId="0" xfId="4" applyFont="1" applyFill="1" applyAlignment="1">
      <alignment horizontal="center" wrapText="1"/>
    </xf>
    <xf numFmtId="14" fontId="2" fillId="4" borderId="0" xfId="4" applyNumberFormat="1" applyFont="1" applyFill="1" applyAlignment="1">
      <alignment horizontal="center" wrapText="1"/>
    </xf>
    <xf numFmtId="10" fontId="2" fillId="4" borderId="0" xfId="9" applyNumberFormat="1" applyFont="1" applyFill="1" applyBorder="1" applyAlignment="1">
      <alignment horizontal="center" wrapText="1"/>
    </xf>
    <xf numFmtId="0" fontId="2" fillId="4" borderId="5" xfId="4" applyFont="1" applyFill="1" applyBorder="1" applyAlignment="1">
      <alignment horizontal="center"/>
    </xf>
    <xf numFmtId="0" fontId="2" fillId="4" borderId="6" xfId="4" applyFont="1" applyFill="1" applyBorder="1" applyAlignment="1">
      <alignment horizontal="left"/>
    </xf>
    <xf numFmtId="3" fontId="2" fillId="4" borderId="7" xfId="4" applyNumberFormat="1" applyFont="1" applyFill="1" applyBorder="1" applyAlignment="1">
      <alignment horizontal="center"/>
    </xf>
    <xf numFmtId="0" fontId="2" fillId="4" borderId="7" xfId="4" applyFont="1" applyFill="1" applyBorder="1" applyAlignment="1">
      <alignment horizontal="center" wrapText="1"/>
    </xf>
    <xf numFmtId="14" fontId="2" fillId="4" borderId="7" xfId="4" applyNumberFormat="1" applyFont="1" applyFill="1" applyBorder="1" applyAlignment="1">
      <alignment horizontal="center" wrapText="1"/>
    </xf>
    <xf numFmtId="10" fontId="2" fillId="4" borderId="7" xfId="9" applyNumberFormat="1" applyFont="1" applyFill="1" applyBorder="1" applyAlignment="1">
      <alignment horizontal="center" wrapText="1"/>
    </xf>
    <xf numFmtId="0" fontId="2" fillId="4" borderId="8" xfId="4" applyFont="1" applyFill="1" applyBorder="1" applyAlignment="1">
      <alignment horizontal="center"/>
    </xf>
    <xf numFmtId="14" fontId="2" fillId="4" borderId="0" xfId="4" applyNumberFormat="1" applyFont="1" applyFill="1"/>
    <xf numFmtId="10" fontId="2" fillId="4" borderId="0" xfId="9" applyNumberFormat="1" applyFont="1" applyFill="1"/>
    <xf numFmtId="0" fontId="2" fillId="4" borderId="21" xfId="4" applyFont="1" applyFill="1" applyBorder="1"/>
    <xf numFmtId="0" fontId="2" fillId="4" borderId="22" xfId="4" applyFont="1" applyFill="1" applyBorder="1" applyAlignment="1">
      <alignment horizontal="center" wrapText="1"/>
    </xf>
    <xf numFmtId="3" fontId="2" fillId="4" borderId="5" xfId="4" applyNumberFormat="1" applyFont="1" applyFill="1" applyBorder="1" applyAlignment="1">
      <alignment horizontal="right" wrapText="1"/>
    </xf>
    <xf numFmtId="0" fontId="2" fillId="4" borderId="18" xfId="4" applyFont="1" applyFill="1" applyBorder="1"/>
    <xf numFmtId="3" fontId="2" fillId="4" borderId="20" xfId="4" applyNumberFormat="1" applyFont="1" applyFill="1" applyBorder="1" applyAlignment="1">
      <alignment horizontal="right" wrapText="1"/>
    </xf>
    <xf numFmtId="3" fontId="2" fillId="4" borderId="8" xfId="4" applyNumberFormat="1" applyFont="1" applyFill="1" applyBorder="1"/>
    <xf numFmtId="0" fontId="19" fillId="4" borderId="21" xfId="4" applyFont="1" applyFill="1" applyBorder="1" applyAlignment="1">
      <alignment horizontal="left"/>
    </xf>
    <xf numFmtId="1" fontId="2" fillId="4" borderId="23" xfId="4" applyNumberFormat="1" applyFont="1" applyFill="1" applyBorder="1" applyAlignment="1">
      <alignment horizontal="center"/>
    </xf>
    <xf numFmtId="1" fontId="2" fillId="4" borderId="24" xfId="4" applyNumberFormat="1" applyFont="1" applyFill="1" applyBorder="1" applyAlignment="1">
      <alignment horizontal="center"/>
    </xf>
    <xf numFmtId="1" fontId="2" fillId="4" borderId="22" xfId="4" applyNumberFormat="1" applyFont="1" applyFill="1" applyBorder="1" applyAlignment="1">
      <alignment horizontal="center"/>
    </xf>
    <xf numFmtId="3" fontId="2" fillId="4" borderId="7" xfId="10" applyNumberFormat="1" applyFont="1" applyFill="1" applyBorder="1" applyAlignment="1">
      <alignment horizontal="center"/>
    </xf>
    <xf numFmtId="3" fontId="2" fillId="4" borderId="25" xfId="10" applyNumberFormat="1" applyFont="1" applyFill="1" applyBorder="1" applyAlignment="1">
      <alignment horizontal="center"/>
    </xf>
    <xf numFmtId="3" fontId="2" fillId="4" borderId="8" xfId="4" applyNumberFormat="1" applyFont="1" applyFill="1" applyBorder="1" applyAlignment="1">
      <alignment horizontal="center"/>
    </xf>
    <xf numFmtId="0" fontId="43" fillId="4" borderId="0" xfId="4" applyFont="1" applyFill="1"/>
    <xf numFmtId="0" fontId="19" fillId="4" borderId="21" xfId="4" applyFont="1" applyFill="1" applyBorder="1"/>
    <xf numFmtId="0" fontId="2" fillId="4" borderId="23" xfId="4" applyFont="1" applyFill="1" applyBorder="1" applyAlignment="1">
      <alignment horizontal="right"/>
    </xf>
    <xf numFmtId="0" fontId="2" fillId="4" borderId="22" xfId="4" applyFont="1" applyFill="1" applyBorder="1" applyAlignment="1">
      <alignment horizontal="right"/>
    </xf>
    <xf numFmtId="0" fontId="19" fillId="4" borderId="23" xfId="4" applyFont="1" applyFill="1" applyBorder="1"/>
    <xf numFmtId="0" fontId="2" fillId="4" borderId="23" xfId="4" applyFont="1" applyFill="1" applyBorder="1"/>
    <xf numFmtId="0" fontId="2" fillId="4" borderId="22" xfId="4" applyFont="1" applyFill="1" applyBorder="1"/>
    <xf numFmtId="0" fontId="4" fillId="4" borderId="4" xfId="0" applyFont="1" applyFill="1" applyBorder="1"/>
    <xf numFmtId="3" fontId="2" fillId="4" borderId="0" xfId="4" applyNumberFormat="1" applyFont="1" applyFill="1"/>
    <xf numFmtId="9" fontId="2" fillId="4" borderId="5" xfId="9" applyFont="1" applyFill="1" applyBorder="1"/>
    <xf numFmtId="3" fontId="2" fillId="4" borderId="5" xfId="4" applyNumberFormat="1" applyFont="1" applyFill="1" applyBorder="1"/>
    <xf numFmtId="3" fontId="2" fillId="4" borderId="19" xfId="4" applyNumberFormat="1" applyFont="1" applyFill="1" applyBorder="1"/>
    <xf numFmtId="9" fontId="2" fillId="4" borderId="20" xfId="9" applyFont="1" applyFill="1" applyBorder="1"/>
    <xf numFmtId="0" fontId="4" fillId="4" borderId="6" xfId="0" applyFont="1" applyFill="1" applyBorder="1"/>
    <xf numFmtId="3" fontId="2" fillId="4" borderId="7" xfId="4" applyNumberFormat="1" applyFont="1" applyFill="1" applyBorder="1"/>
    <xf numFmtId="3" fontId="2" fillId="4" borderId="0" xfId="4" applyNumberFormat="1" applyFont="1" applyFill="1" applyAlignment="1">
      <alignment horizontal="right"/>
    </xf>
    <xf numFmtId="3" fontId="43" fillId="4" borderId="0" xfId="4" applyNumberFormat="1" applyFont="1" applyFill="1"/>
    <xf numFmtId="0" fontId="40" fillId="4" borderId="0" xfId="4" applyFont="1" applyFill="1"/>
    <xf numFmtId="0" fontId="20" fillId="4" borderId="15" xfId="4" applyFont="1" applyFill="1" applyBorder="1"/>
    <xf numFmtId="0" fontId="20" fillId="4" borderId="16" xfId="4" applyFont="1" applyFill="1" applyBorder="1"/>
    <xf numFmtId="0" fontId="43" fillId="4" borderId="0" xfId="4" applyFont="1" applyFill="1" applyAlignment="1">
      <alignment vertical="center" wrapText="1"/>
    </xf>
    <xf numFmtId="3" fontId="43" fillId="4" borderId="0" xfId="4" applyNumberFormat="1" applyFont="1" applyFill="1" applyAlignment="1">
      <alignment vertical="center" wrapText="1"/>
    </xf>
    <xf numFmtId="0" fontId="4" fillId="4" borderId="15" xfId="0" applyFont="1" applyFill="1" applyBorder="1"/>
    <xf numFmtId="0" fontId="2" fillId="4" borderId="16" xfId="4" applyFont="1" applyFill="1" applyBorder="1" applyAlignment="1">
      <alignment horizontal="right"/>
    </xf>
    <xf numFmtId="0" fontId="2" fillId="4" borderId="17" xfId="4" applyFont="1" applyFill="1" applyBorder="1" applyAlignment="1">
      <alignment horizontal="right"/>
    </xf>
    <xf numFmtId="0" fontId="4" fillId="4" borderId="21" xfId="0" applyFont="1" applyFill="1" applyBorder="1"/>
    <xf numFmtId="10" fontId="43" fillId="4" borderId="0" xfId="4" applyNumberFormat="1" applyFont="1" applyFill="1" applyAlignment="1">
      <alignment vertical="center" wrapText="1"/>
    </xf>
    <xf numFmtId="1" fontId="43" fillId="4" borderId="0" xfId="4" applyNumberFormat="1" applyFont="1" applyFill="1"/>
    <xf numFmtId="0" fontId="44" fillId="4" borderId="0" xfId="4" applyFont="1" applyFill="1"/>
    <xf numFmtId="10" fontId="44" fillId="4" borderId="0" xfId="4" applyNumberFormat="1" applyFont="1" applyFill="1"/>
    <xf numFmtId="3" fontId="2" fillId="4" borderId="1" xfId="4" applyNumberFormat="1" applyFont="1" applyFill="1" applyBorder="1"/>
    <xf numFmtId="3" fontId="2" fillId="4" borderId="2" xfId="4" applyNumberFormat="1" applyFont="1" applyFill="1" applyBorder="1"/>
    <xf numFmtId="9" fontId="2" fillId="4" borderId="3" xfId="4" applyNumberFormat="1" applyFont="1" applyFill="1" applyBorder="1" applyAlignment="1">
      <alignment horizontal="right"/>
    </xf>
    <xf numFmtId="9" fontId="2" fillId="4" borderId="5" xfId="9" applyFont="1" applyFill="1" applyBorder="1" applyAlignment="1">
      <alignment horizontal="right"/>
    </xf>
    <xf numFmtId="3" fontId="2" fillId="4" borderId="4" xfId="4" applyNumberFormat="1" applyFont="1" applyFill="1" applyBorder="1"/>
    <xf numFmtId="9" fontId="2" fillId="4" borderId="5" xfId="4" applyNumberFormat="1" applyFont="1" applyFill="1" applyBorder="1" applyAlignment="1">
      <alignment horizontal="right"/>
    </xf>
    <xf numFmtId="0" fontId="40" fillId="4" borderId="0" xfId="4" applyFont="1" applyFill="1" applyAlignment="1">
      <alignment vertical="center" wrapText="1"/>
    </xf>
    <xf numFmtId="3" fontId="40" fillId="4" borderId="0" xfId="4" applyNumberFormat="1" applyFont="1" applyFill="1" applyAlignment="1">
      <alignment vertical="center" wrapText="1"/>
    </xf>
    <xf numFmtId="10" fontId="43" fillId="4" borderId="0" xfId="4" applyNumberFormat="1" applyFont="1" applyFill="1"/>
    <xf numFmtId="9" fontId="2" fillId="4" borderId="8" xfId="9" applyFont="1" applyFill="1" applyBorder="1"/>
    <xf numFmtId="9" fontId="43" fillId="4" borderId="0" xfId="9" applyFont="1" applyFill="1" applyBorder="1"/>
    <xf numFmtId="1" fontId="43" fillId="4" borderId="0" xfId="9" applyNumberFormat="1" applyFont="1" applyFill="1" applyBorder="1"/>
    <xf numFmtId="4" fontId="43" fillId="4" borderId="0" xfId="9" applyNumberFormat="1" applyFont="1" applyFill="1" applyBorder="1"/>
    <xf numFmtId="4" fontId="43" fillId="4" borderId="0" xfId="4" applyNumberFormat="1" applyFont="1" applyFill="1"/>
    <xf numFmtId="3" fontId="2" fillId="4" borderId="6" xfId="4" applyNumberFormat="1" applyFont="1" applyFill="1" applyBorder="1"/>
    <xf numFmtId="9" fontId="2" fillId="4" borderId="8" xfId="4" applyNumberFormat="1" applyFont="1" applyFill="1" applyBorder="1" applyAlignment="1">
      <alignment horizontal="right"/>
    </xf>
    <xf numFmtId="9" fontId="2" fillId="4" borderId="8" xfId="4" applyNumberFormat="1" applyFont="1" applyFill="1" applyBorder="1"/>
    <xf numFmtId="0" fontId="19" fillId="4" borderId="21" xfId="4" applyFont="1" applyFill="1" applyBorder="1" applyAlignment="1">
      <alignment wrapText="1"/>
    </xf>
    <xf numFmtId="0" fontId="43" fillId="4" borderId="0" xfId="4" applyFont="1" applyFill="1" applyAlignment="1">
      <alignment horizontal="center"/>
    </xf>
    <xf numFmtId="0" fontId="2" fillId="4" borderId="4" xfId="4" applyFont="1" applyFill="1" applyBorder="1" applyAlignment="1">
      <alignment wrapText="1"/>
    </xf>
    <xf numFmtId="9" fontId="2" fillId="4" borderId="0" xfId="9" applyFont="1" applyFill="1" applyBorder="1"/>
    <xf numFmtId="9" fontId="2" fillId="4" borderId="20" xfId="9" applyFont="1" applyFill="1" applyBorder="1" applyAlignment="1">
      <alignment horizontal="right"/>
    </xf>
    <xf numFmtId="0" fontId="2" fillId="4" borderId="19" xfId="4" applyFont="1" applyFill="1" applyBorder="1"/>
    <xf numFmtId="0" fontId="43" fillId="4" borderId="0" xfId="4" applyFont="1" applyFill="1" applyAlignment="1">
      <alignment wrapText="1"/>
    </xf>
    <xf numFmtId="9" fontId="2" fillId="4" borderId="23" xfId="4" applyNumberFormat="1" applyFont="1" applyFill="1" applyBorder="1" applyAlignment="1">
      <alignment horizontal="right"/>
    </xf>
    <xf numFmtId="0" fontId="2" fillId="4" borderId="23" xfId="4" applyFont="1" applyFill="1" applyBorder="1" applyAlignment="1">
      <alignment horizontal="right" wrapText="1"/>
    </xf>
    <xf numFmtId="0" fontId="2" fillId="4" borderId="26" xfId="4" applyFont="1" applyFill="1" applyBorder="1" applyAlignment="1">
      <alignment horizontal="right" wrapText="1"/>
    </xf>
    <xf numFmtId="0" fontId="2" fillId="4" borderId="24" xfId="4" applyFont="1" applyFill="1" applyBorder="1" applyAlignment="1">
      <alignment horizontal="right" wrapText="1"/>
    </xf>
    <xf numFmtId="3" fontId="2" fillId="4" borderId="0" xfId="9" quotePrefix="1" applyNumberFormat="1" applyFont="1" applyFill="1" applyBorder="1" applyAlignment="1">
      <alignment horizontal="right"/>
    </xf>
    <xf numFmtId="3" fontId="2" fillId="4" borderId="27" xfId="4" applyNumberFormat="1" applyFont="1" applyFill="1" applyBorder="1" applyAlignment="1">
      <alignment horizontal="right"/>
    </xf>
    <xf numFmtId="3" fontId="2" fillId="4" borderId="28" xfId="4" applyNumberFormat="1" applyFont="1" applyFill="1" applyBorder="1" applyAlignment="1">
      <alignment horizontal="right"/>
    </xf>
    <xf numFmtId="9" fontId="2" fillId="4" borderId="7" xfId="9" applyFont="1" applyFill="1" applyBorder="1" applyAlignment="1">
      <alignment horizontal="right"/>
    </xf>
    <xf numFmtId="9" fontId="2" fillId="4" borderId="29" xfId="4" applyNumberFormat="1" applyFont="1" applyFill="1" applyBorder="1" applyAlignment="1">
      <alignment horizontal="right"/>
    </xf>
    <xf numFmtId="9" fontId="2" fillId="4" borderId="25" xfId="4" applyNumberFormat="1" applyFont="1" applyFill="1" applyBorder="1" applyAlignment="1">
      <alignment horizontal="right"/>
    </xf>
    <xf numFmtId="9" fontId="2" fillId="4" borderId="0" xfId="9" applyFont="1" applyFill="1" applyBorder="1" applyAlignment="1">
      <alignment horizontal="right"/>
    </xf>
    <xf numFmtId="9" fontId="2" fillId="4" borderId="0" xfId="4" applyNumberFormat="1" applyFont="1" applyFill="1" applyAlignment="1">
      <alignment horizontal="right"/>
    </xf>
    <xf numFmtId="0" fontId="2" fillId="4" borderId="30" xfId="11" applyFont="1" applyFill="1" applyBorder="1"/>
    <xf numFmtId="3" fontId="2" fillId="4" borderId="31" xfId="12" applyNumberFormat="1" applyFont="1" applyFill="1" applyBorder="1"/>
    <xf numFmtId="3" fontId="2" fillId="4" borderId="32" xfId="12" applyNumberFormat="1" applyFont="1" applyFill="1" applyBorder="1"/>
    <xf numFmtId="10" fontId="2" fillId="4" borderId="7" xfId="12" applyNumberFormat="1" applyFont="1" applyFill="1" applyBorder="1" applyAlignment="1">
      <alignment horizontal="right"/>
    </xf>
    <xf numFmtId="10" fontId="2" fillId="4" borderId="25" xfId="12" applyNumberFormat="1" applyFont="1" applyFill="1" applyBorder="1" applyAlignment="1">
      <alignment horizontal="right"/>
    </xf>
    <xf numFmtId="0" fontId="2" fillId="4" borderId="22" xfId="4" applyFont="1" applyFill="1" applyBorder="1" applyAlignment="1">
      <alignment horizontal="right" wrapText="1"/>
    </xf>
    <xf numFmtId="9" fontId="2" fillId="4" borderId="7" xfId="4" applyNumberFormat="1" applyFont="1" applyFill="1" applyBorder="1" applyAlignment="1">
      <alignment horizontal="right"/>
    </xf>
    <xf numFmtId="9" fontId="43" fillId="4" borderId="0" xfId="9" applyFont="1" applyFill="1"/>
    <xf numFmtId="0" fontId="19" fillId="4" borderId="1" xfId="4" applyFont="1" applyFill="1" applyBorder="1"/>
    <xf numFmtId="0" fontId="2" fillId="4" borderId="19" xfId="4" applyFont="1" applyFill="1" applyBorder="1" applyAlignment="1">
      <alignment horizontal="right"/>
    </xf>
    <xf numFmtId="0" fontId="2" fillId="4" borderId="20" xfId="4" applyFont="1" applyFill="1" applyBorder="1" applyAlignment="1">
      <alignment horizontal="right"/>
    </xf>
    <xf numFmtId="1" fontId="2" fillId="4" borderId="0" xfId="4" applyNumberFormat="1" applyFont="1" applyFill="1"/>
    <xf numFmtId="10" fontId="2" fillId="4" borderId="7" xfId="9" applyNumberFormat="1" applyFont="1" applyFill="1" applyBorder="1" applyAlignment="1">
      <alignment horizontal="right"/>
    </xf>
    <xf numFmtId="10" fontId="2" fillId="4" borderId="8" xfId="9" applyNumberFormat="1" applyFont="1" applyFill="1" applyBorder="1" applyAlignment="1">
      <alignment horizontal="right"/>
    </xf>
    <xf numFmtId="169" fontId="43" fillId="4" borderId="0" xfId="4" applyNumberFormat="1" applyFont="1" applyFill="1"/>
    <xf numFmtId="10" fontId="43" fillId="4" borderId="0" xfId="9" applyNumberFormat="1" applyFont="1" applyFill="1" applyBorder="1" applyAlignment="1">
      <alignment horizontal="right"/>
    </xf>
    <xf numFmtId="9" fontId="43" fillId="4" borderId="0" xfId="9" applyFont="1" applyFill="1" applyBorder="1" applyAlignment="1">
      <alignment horizontal="right"/>
    </xf>
    <xf numFmtId="14" fontId="43" fillId="4" borderId="0" xfId="4" applyNumberFormat="1" applyFont="1" applyFill="1"/>
    <xf numFmtId="10" fontId="43" fillId="4" borderId="23" xfId="9" applyNumberFormat="1" applyFont="1" applyFill="1" applyBorder="1" applyAlignment="1">
      <alignment horizontal="right"/>
    </xf>
    <xf numFmtId="9" fontId="43" fillId="4" borderId="23" xfId="9" applyFont="1" applyFill="1" applyBorder="1" applyAlignment="1">
      <alignment horizontal="right"/>
    </xf>
    <xf numFmtId="10" fontId="43" fillId="4" borderId="22" xfId="9" applyNumberFormat="1" applyFont="1" applyFill="1" applyBorder="1" applyAlignment="1">
      <alignment horizontal="right"/>
    </xf>
    <xf numFmtId="10" fontId="2" fillId="4" borderId="7" xfId="4" applyNumberFormat="1" applyFont="1" applyFill="1" applyBorder="1"/>
    <xf numFmtId="9" fontId="43" fillId="4" borderId="7" xfId="9" applyFont="1" applyFill="1" applyBorder="1" applyAlignment="1">
      <alignment horizontal="right"/>
    </xf>
    <xf numFmtId="10" fontId="43" fillId="4" borderId="8" xfId="9" applyNumberFormat="1" applyFont="1" applyFill="1" applyBorder="1" applyAlignment="1">
      <alignment horizontal="right"/>
    </xf>
    <xf numFmtId="0" fontId="45" fillId="4" borderId="0" xfId="4" applyFont="1" applyFill="1"/>
    <xf numFmtId="0" fontId="43" fillId="4" borderId="22" xfId="4" applyFont="1" applyFill="1" applyBorder="1"/>
    <xf numFmtId="165" fontId="0" fillId="4" borderId="5" xfId="9" applyNumberFormat="1" applyFont="1" applyFill="1" applyBorder="1" applyAlignment="1">
      <alignment horizontal="right"/>
    </xf>
    <xf numFmtId="165" fontId="2" fillId="4" borderId="5" xfId="9" applyNumberFormat="1" applyFont="1" applyFill="1" applyBorder="1" applyAlignment="1">
      <alignment horizontal="right"/>
    </xf>
    <xf numFmtId="165" fontId="24" fillId="4" borderId="8" xfId="9" applyNumberFormat="1" applyFont="1" applyFill="1" applyBorder="1" applyAlignment="1">
      <alignment horizontal="right"/>
    </xf>
    <xf numFmtId="166" fontId="2" fillId="4" borderId="5" xfId="4" applyNumberFormat="1" applyFont="1" applyFill="1" applyBorder="1"/>
    <xf numFmtId="166" fontId="2" fillId="4" borderId="8" xfId="4" applyNumberFormat="1" applyFont="1" applyFill="1" applyBorder="1"/>
    <xf numFmtId="166" fontId="43" fillId="4" borderId="0" xfId="4" applyNumberFormat="1" applyFont="1" applyFill="1"/>
    <xf numFmtId="0" fontId="2" fillId="4" borderId="1" xfId="0" applyFont="1" applyFill="1" applyBorder="1"/>
    <xf numFmtId="0" fontId="19" fillId="4" borderId="18" xfId="0" applyFont="1" applyFill="1" applyBorder="1" applyAlignment="1">
      <alignment wrapText="1"/>
    </xf>
    <xf numFmtId="0" fontId="2" fillId="4" borderId="19" xfId="0" applyFont="1" applyFill="1" applyBorder="1" applyAlignment="1">
      <alignment horizontal="right" wrapText="1"/>
    </xf>
    <xf numFmtId="0" fontId="2" fillId="4" borderId="20" xfId="0" applyFont="1" applyFill="1" applyBorder="1" applyAlignment="1">
      <alignment horizontal="right" wrapText="1"/>
    </xf>
    <xf numFmtId="0" fontId="4" fillId="4" borderId="33" xfId="0" applyFont="1" applyFill="1" applyBorder="1"/>
    <xf numFmtId="0" fontId="4" fillId="4" borderId="34" xfId="0" applyFont="1" applyFill="1" applyBorder="1"/>
    <xf numFmtId="0" fontId="4" fillId="4" borderId="35" xfId="0" applyFont="1" applyFill="1" applyBorder="1"/>
    <xf numFmtId="0" fontId="4" fillId="4" borderId="36" xfId="0" applyFont="1" applyFill="1" applyBorder="1"/>
    <xf numFmtId="0" fontId="4" fillId="4" borderId="37" xfId="0" applyFont="1" applyFill="1" applyBorder="1"/>
    <xf numFmtId="0" fontId="4" fillId="4" borderId="38" xfId="0" applyFont="1" applyFill="1" applyBorder="1"/>
    <xf numFmtId="0" fontId="4" fillId="4" borderId="39" xfId="0" applyFont="1" applyFill="1" applyBorder="1"/>
    <xf numFmtId="0" fontId="4" fillId="4" borderId="40" xfId="0" applyFont="1" applyFill="1" applyBorder="1"/>
    <xf numFmtId="0" fontId="4" fillId="4" borderId="41" xfId="0" applyFont="1" applyFill="1" applyBorder="1"/>
    <xf numFmtId="0" fontId="4" fillId="4" borderId="42" xfId="0" applyFont="1" applyFill="1" applyBorder="1"/>
    <xf numFmtId="0" fontId="4" fillId="4" borderId="43" xfId="0" applyFont="1" applyFill="1" applyBorder="1"/>
    <xf numFmtId="0" fontId="4" fillId="4" borderId="44" xfId="0" applyFont="1" applyFill="1" applyBorder="1"/>
    <xf numFmtId="0" fontId="4" fillId="4" borderId="45" xfId="0" applyFont="1" applyFill="1" applyBorder="1"/>
    <xf numFmtId="0" fontId="4" fillId="4" borderId="46" xfId="0" applyFont="1" applyFill="1" applyBorder="1"/>
    <xf numFmtId="0" fontId="4" fillId="4" borderId="47" xfId="0" applyFont="1" applyFill="1" applyBorder="1"/>
    <xf numFmtId="0" fontId="2" fillId="4" borderId="0" xfId="0" applyFont="1" applyFill="1"/>
    <xf numFmtId="0" fontId="2" fillId="4" borderId="48" xfId="0" applyFont="1" applyFill="1" applyBorder="1"/>
    <xf numFmtId="3" fontId="4" fillId="4" borderId="34" xfId="0" applyNumberFormat="1" applyFont="1" applyFill="1" applyBorder="1"/>
    <xf numFmtId="3" fontId="4" fillId="4" borderId="35" xfId="0" applyNumberFormat="1" applyFont="1" applyFill="1" applyBorder="1"/>
    <xf numFmtId="3" fontId="4" fillId="4" borderId="36" xfId="0" applyNumberFormat="1" applyFont="1" applyFill="1" applyBorder="1"/>
    <xf numFmtId="0" fontId="2" fillId="4" borderId="49" xfId="0" applyFont="1" applyFill="1" applyBorder="1"/>
    <xf numFmtId="3" fontId="4" fillId="4" borderId="38" xfId="0" applyNumberFormat="1" applyFont="1" applyFill="1" applyBorder="1"/>
    <xf numFmtId="3" fontId="4" fillId="4" borderId="39" xfId="0" applyNumberFormat="1" applyFont="1" applyFill="1" applyBorder="1"/>
    <xf numFmtId="3" fontId="4" fillId="4" borderId="40" xfId="0" applyNumberFormat="1" applyFont="1" applyFill="1" applyBorder="1"/>
    <xf numFmtId="0" fontId="2" fillId="4" borderId="50" xfId="0" applyFont="1" applyFill="1" applyBorder="1"/>
    <xf numFmtId="3" fontId="4" fillId="4" borderId="42" xfId="0" applyNumberFormat="1" applyFont="1" applyFill="1" applyBorder="1"/>
    <xf numFmtId="3" fontId="4" fillId="4" borderId="43" xfId="0" applyNumberFormat="1" applyFont="1" applyFill="1" applyBorder="1"/>
    <xf numFmtId="3" fontId="4" fillId="4" borderId="44" xfId="0" applyNumberFormat="1" applyFont="1" applyFill="1" applyBorder="1"/>
    <xf numFmtId="3" fontId="4" fillId="4" borderId="45" xfId="0" applyNumberFormat="1" applyFont="1" applyFill="1" applyBorder="1"/>
    <xf numFmtId="3" fontId="4" fillId="4" borderId="46" xfId="0" applyNumberFormat="1" applyFont="1" applyFill="1" applyBorder="1"/>
    <xf numFmtId="3" fontId="4" fillId="4" borderId="47" xfId="0" applyNumberFormat="1" applyFont="1" applyFill="1" applyBorder="1"/>
    <xf numFmtId="0" fontId="4" fillId="4" borderId="1" xfId="0" applyFont="1" applyFill="1" applyBorder="1"/>
    <xf numFmtId="0" fontId="2" fillId="4" borderId="6" xfId="4" applyFont="1" applyFill="1" applyBorder="1" applyAlignment="1">
      <alignment wrapText="1"/>
    </xf>
    <xf numFmtId="0" fontId="7" fillId="0" borderId="51" xfId="0" applyFont="1" applyBorder="1"/>
    <xf numFmtId="0" fontId="7" fillId="0" borderId="31" xfId="0" applyFont="1" applyBorder="1"/>
    <xf numFmtId="0" fontId="7" fillId="0" borderId="32" xfId="0" applyFont="1" applyBorder="1"/>
    <xf numFmtId="0" fontId="7" fillId="0" borderId="52" xfId="0" applyFont="1" applyBorder="1"/>
    <xf numFmtId="0" fontId="7" fillId="0" borderId="28" xfId="0" applyFont="1" applyBorder="1"/>
    <xf numFmtId="0" fontId="0" fillId="0" borderId="53" xfId="0" applyBorder="1"/>
    <xf numFmtId="0" fontId="0" fillId="0" borderId="19" xfId="0" applyBorder="1"/>
    <xf numFmtId="0" fontId="0" fillId="0" borderId="9" xfId="0" applyBorder="1"/>
    <xf numFmtId="0" fontId="2" fillId="0" borderId="11" xfId="0" applyFont="1" applyBorder="1" applyAlignment="1">
      <alignment horizontal="center" vertical="center" wrapText="1"/>
    </xf>
    <xf numFmtId="0" fontId="2" fillId="0" borderId="11" xfId="0" applyFont="1" applyBorder="1" applyAlignment="1" applyProtection="1">
      <alignment horizontal="center" vertical="center" wrapText="1"/>
      <protection locked="0"/>
    </xf>
    <xf numFmtId="10" fontId="2" fillId="0" borderId="0" xfId="1" applyNumberFormat="1" applyFont="1" applyFill="1" applyBorder="1" applyAlignment="1" applyProtection="1">
      <alignment horizontal="center" vertical="center" wrapText="1"/>
    </xf>
    <xf numFmtId="0" fontId="39" fillId="0" borderId="0" xfId="0" applyFont="1" applyAlignment="1">
      <alignment horizontal="center" vertical="center" wrapText="1"/>
    </xf>
    <xf numFmtId="2" fontId="2" fillId="0" borderId="0" xfId="0" applyNumberFormat="1" applyFont="1" applyAlignment="1">
      <alignment horizontal="center" vertical="center" wrapText="1"/>
    </xf>
    <xf numFmtId="0" fontId="6" fillId="0" borderId="0" xfId="2" applyFont="1" applyBorder="1" applyAlignment="1"/>
    <xf numFmtId="0" fontId="0" fillId="0" borderId="28" xfId="0" applyBorder="1"/>
    <xf numFmtId="0" fontId="41" fillId="0" borderId="0" xfId="0" applyFont="1" applyAlignment="1">
      <alignment horizontal="center" vertical="center"/>
    </xf>
    <xf numFmtId="0" fontId="6" fillId="3" borderId="0" xfId="0" applyFont="1" applyFill="1" applyAlignment="1">
      <alignment horizontal="center"/>
    </xf>
    <xf numFmtId="0" fontId="6" fillId="2" borderId="0" xfId="2" applyFont="1" applyFill="1" applyBorder="1" applyAlignment="1">
      <alignment horizontal="center"/>
    </xf>
    <xf numFmtId="0" fontId="6" fillId="0" borderId="0" xfId="2" applyFont="1" applyBorder="1" applyAlignment="1"/>
    <xf numFmtId="0" fontId="2" fillId="4" borderId="2" xfId="0" applyFont="1" applyFill="1" applyBorder="1" applyAlignment="1">
      <alignment horizontal="center"/>
    </xf>
    <xf numFmtId="0" fontId="2" fillId="4" borderId="3" xfId="0" applyFont="1" applyFill="1" applyBorder="1" applyAlignment="1">
      <alignment horizontal="center"/>
    </xf>
    <xf numFmtId="0" fontId="2" fillId="4" borderId="4" xfId="4" applyFont="1" applyFill="1" applyBorder="1" applyAlignment="1">
      <alignment horizontal="left" vertical="top"/>
    </xf>
    <xf numFmtId="0" fontId="2" fillId="4" borderId="5" xfId="4" applyFont="1" applyFill="1" applyBorder="1" applyAlignment="1">
      <alignment horizontal="left" vertical="top"/>
    </xf>
    <xf numFmtId="0" fontId="2" fillId="4" borderId="6" xfId="4" applyFont="1" applyFill="1" applyBorder="1" applyAlignment="1">
      <alignment horizontal="left" vertical="top"/>
    </xf>
    <xf numFmtId="0" fontId="2" fillId="4" borderId="8" xfId="4" applyFont="1" applyFill="1" applyBorder="1" applyAlignment="1">
      <alignment horizontal="left" vertical="top"/>
    </xf>
    <xf numFmtId="14" fontId="2" fillId="4" borderId="7" xfId="4" applyNumberFormat="1" applyFont="1" applyFill="1" applyBorder="1" applyAlignment="1">
      <alignment horizontal="left"/>
    </xf>
    <xf numFmtId="0" fontId="2" fillId="4" borderId="7" xfId="4" applyFont="1" applyFill="1" applyBorder="1" applyAlignment="1">
      <alignment horizontal="left"/>
    </xf>
    <xf numFmtId="0" fontId="40" fillId="0" borderId="0" xfId="0" applyFont="1" applyAlignment="1">
      <alignment horizontal="left" vertical="center" wrapText="1"/>
    </xf>
    <xf numFmtId="0" fontId="2" fillId="0" borderId="0" xfId="0" applyFont="1" applyAlignment="1" applyProtection="1">
      <alignment horizontal="center" vertical="center" wrapText="1"/>
    </xf>
    <xf numFmtId="0" fontId="4" fillId="4" borderId="0" xfId="0" applyFont="1" applyFill="1"/>
    <xf numFmtId="0" fontId="2" fillId="0" borderId="0" xfId="0" quotePrefix="1" applyFont="1" applyAlignment="1" applyProtection="1">
      <alignment horizontal="center" vertical="center" wrapText="1"/>
    </xf>
  </cellXfs>
  <cellStyles count="13">
    <cellStyle name="Comma 2" xfId="3" xr:uid="{00000000-0005-0000-0000-000000000000}"/>
    <cellStyle name="Comma 5" xfId="10" xr:uid="{CECA8841-3CFB-4916-AAC5-24666A1A357D}"/>
    <cellStyle name="Hyperlink" xfId="2" builtinId="8"/>
    <cellStyle name="Hyperlink 3" xfId="11" xr:uid="{16C1DE74-C582-4335-8953-E9ED6B0BD154}"/>
    <cellStyle name="Normal" xfId="0" builtinId="0"/>
    <cellStyle name="Normal 16" xfId="12" xr:uid="{12812860-8339-46E4-919E-900A667E10DC}"/>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Percent 2" xfId="9" xr:uid="{DBF4C569-915E-4681-86BA-8D193747B58F}"/>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566552</xdr:colOff>
      <xdr:row>11</xdr:row>
      <xdr:rowOff>53192</xdr:rowOff>
    </xdr:from>
    <xdr:to>
      <xdr:col>8</xdr:col>
      <xdr:colOff>237478</xdr:colOff>
      <xdr:row>18</xdr:row>
      <xdr:rowOff>160167</xdr:rowOff>
    </xdr:to>
    <xdr:pic>
      <xdr:nvPicPr>
        <xdr:cNvPr id="3" name="Picture 2">
          <a:extLst>
            <a:ext uri="{FF2B5EF4-FFF2-40B4-BE49-F238E27FC236}">
              <a16:creationId xmlns:a16="http://schemas.microsoft.com/office/drawing/2014/main" id="{444B48C6-6DEF-4B4F-BB25-E8E4021EB8D8}"/>
            </a:ext>
          </a:extLst>
        </xdr:cNvPr>
        <xdr:cNvPicPr>
          <a:picLocks noChangeAspect="1"/>
        </xdr:cNvPicPr>
      </xdr:nvPicPr>
      <xdr:blipFill>
        <a:blip xmlns:r="http://schemas.openxmlformats.org/officeDocument/2006/relationships" r:embed="rId1"/>
        <a:stretch>
          <a:fillRect/>
        </a:stretch>
      </xdr:blipFill>
      <xdr:spPr>
        <a:xfrm>
          <a:off x="2090552" y="3101192"/>
          <a:ext cx="4955446" cy="14231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cols>
    <col min="1" max="1" width="242" customWidth="1"/>
  </cols>
  <sheetData>
    <row r="1" spans="1:1" ht="31.5">
      <c r="A1" s="10" t="s">
        <v>818</v>
      </c>
    </row>
    <row r="3" spans="1:1">
      <c r="A3" s="64"/>
    </row>
    <row r="4" spans="1:1" ht="34.5">
      <c r="A4" s="65" t="s">
        <v>819</v>
      </c>
    </row>
    <row r="5" spans="1:1" ht="34.5">
      <c r="A5" s="65" t="s">
        <v>820</v>
      </c>
    </row>
    <row r="6" spans="1:1" ht="34.5">
      <c r="A6" s="65" t="s">
        <v>821</v>
      </c>
    </row>
    <row r="7" spans="1:1" ht="17.25">
      <c r="A7" s="65"/>
    </row>
    <row r="8" spans="1:1" ht="18.75">
      <c r="A8" s="66" t="s">
        <v>822</v>
      </c>
    </row>
    <row r="9" spans="1:1" ht="34.5">
      <c r="A9" s="67" t="s">
        <v>985</v>
      </c>
    </row>
    <row r="10" spans="1:1" ht="69">
      <c r="A10" s="68" t="s">
        <v>823</v>
      </c>
    </row>
    <row r="11" spans="1:1" ht="34.5">
      <c r="A11" s="68" t="s">
        <v>824</v>
      </c>
    </row>
    <row r="12" spans="1:1" ht="17.25">
      <c r="A12" s="68" t="s">
        <v>825</v>
      </c>
    </row>
    <row r="13" spans="1:1" ht="17.25">
      <c r="A13" s="68" t="s">
        <v>826</v>
      </c>
    </row>
    <row r="14" spans="1:1" ht="34.5">
      <c r="A14" s="68" t="s">
        <v>827</v>
      </c>
    </row>
    <row r="15" spans="1:1" ht="17.25">
      <c r="A15" s="68"/>
    </row>
    <row r="16" spans="1:1" ht="18.75">
      <c r="A16" s="66" t="s">
        <v>828</v>
      </c>
    </row>
    <row r="17" spans="1:1" ht="17.25">
      <c r="A17" s="69" t="s">
        <v>829</v>
      </c>
    </row>
    <row r="18" spans="1:1" ht="34.5">
      <c r="A18" s="70" t="s">
        <v>830</v>
      </c>
    </row>
    <row r="19" spans="1:1" ht="34.5">
      <c r="A19" s="70" t="s">
        <v>831</v>
      </c>
    </row>
    <row r="20" spans="1:1" ht="51.75">
      <c r="A20" s="70" t="s">
        <v>832</v>
      </c>
    </row>
    <row r="21" spans="1:1" ht="86.25">
      <c r="A21" s="70" t="s">
        <v>833</v>
      </c>
    </row>
    <row r="22" spans="1:1" ht="51.75">
      <c r="A22" s="70" t="s">
        <v>834</v>
      </c>
    </row>
    <row r="23" spans="1:1" ht="34.5">
      <c r="A23" s="70" t="s">
        <v>835</v>
      </c>
    </row>
    <row r="24" spans="1:1" ht="17.25">
      <c r="A24" s="70" t="s">
        <v>836</v>
      </c>
    </row>
    <row r="25" spans="1:1" ht="17.25">
      <c r="A25" s="69" t="s">
        <v>837</v>
      </c>
    </row>
    <row r="26" spans="1:1" ht="51.75">
      <c r="A26" s="71" t="s">
        <v>838</v>
      </c>
    </row>
    <row r="27" spans="1:1" ht="17.25">
      <c r="A27" s="71" t="s">
        <v>839</v>
      </c>
    </row>
    <row r="28" spans="1:1" ht="17.25">
      <c r="A28" s="69" t="s">
        <v>840</v>
      </c>
    </row>
    <row r="29" spans="1:1" ht="34.5">
      <c r="A29" s="70" t="s">
        <v>841</v>
      </c>
    </row>
    <row r="30" spans="1:1" ht="34.5">
      <c r="A30" s="70" t="s">
        <v>842</v>
      </c>
    </row>
    <row r="31" spans="1:1" ht="34.5">
      <c r="A31" s="70" t="s">
        <v>843</v>
      </c>
    </row>
    <row r="32" spans="1:1" ht="34.5">
      <c r="A32" s="70" t="s">
        <v>844</v>
      </c>
    </row>
    <row r="33" spans="1:1" ht="17.25">
      <c r="A33" s="70"/>
    </row>
    <row r="34" spans="1:1" ht="18.75">
      <c r="A34" s="66" t="s">
        <v>845</v>
      </c>
    </row>
    <row r="35" spans="1:1" ht="17.25">
      <c r="A35" s="69" t="s">
        <v>846</v>
      </c>
    </row>
    <row r="36" spans="1:1" ht="34.5">
      <c r="A36" s="70" t="s">
        <v>847</v>
      </c>
    </row>
    <row r="37" spans="1:1" ht="34.5">
      <c r="A37" s="70" t="s">
        <v>848</v>
      </c>
    </row>
    <row r="38" spans="1:1" ht="34.5">
      <c r="A38" s="70" t="s">
        <v>849</v>
      </c>
    </row>
    <row r="39" spans="1:1" ht="17.25">
      <c r="A39" s="70" t="s">
        <v>850</v>
      </c>
    </row>
    <row r="40" spans="1:1" ht="34.5">
      <c r="A40" s="70" t="s">
        <v>851</v>
      </c>
    </row>
    <row r="41" spans="1:1" ht="17.25">
      <c r="A41" s="69" t="s">
        <v>852</v>
      </c>
    </row>
    <row r="42" spans="1:1" ht="17.25">
      <c r="A42" s="70" t="s">
        <v>853</v>
      </c>
    </row>
    <row r="43" spans="1:1" ht="17.25">
      <c r="A43" s="71" t="s">
        <v>854</v>
      </c>
    </row>
    <row r="44" spans="1:1" ht="17.25">
      <c r="A44" s="69" t="s">
        <v>855</v>
      </c>
    </row>
    <row r="45" spans="1:1" ht="34.5">
      <c r="A45" s="71" t="s">
        <v>856</v>
      </c>
    </row>
    <row r="46" spans="1:1" ht="34.5">
      <c r="A46" s="70" t="s">
        <v>857</v>
      </c>
    </row>
    <row r="47" spans="1:1" ht="51.75">
      <c r="A47" s="70" t="s">
        <v>858</v>
      </c>
    </row>
    <row r="48" spans="1:1" ht="17.25">
      <c r="A48" s="70" t="s">
        <v>859</v>
      </c>
    </row>
    <row r="49" spans="1:1" ht="17.25">
      <c r="A49" s="71" t="s">
        <v>860</v>
      </c>
    </row>
    <row r="50" spans="1:1" ht="17.25">
      <c r="A50" s="69" t="s">
        <v>861</v>
      </c>
    </row>
    <row r="51" spans="1:1" ht="34.5">
      <c r="A51" s="71" t="s">
        <v>862</v>
      </c>
    </row>
    <row r="52" spans="1:1" ht="17.25">
      <c r="A52" s="70" t="s">
        <v>863</v>
      </c>
    </row>
    <row r="53" spans="1:1" ht="34.5">
      <c r="A53" s="71" t="s">
        <v>864</v>
      </c>
    </row>
    <row r="54" spans="1:1" ht="17.25">
      <c r="A54" s="69" t="s">
        <v>865</v>
      </c>
    </row>
    <row r="55" spans="1:1" ht="17.25">
      <c r="A55" s="71" t="s">
        <v>866</v>
      </c>
    </row>
    <row r="56" spans="1:1" ht="34.5">
      <c r="A56" s="70" t="s">
        <v>867</v>
      </c>
    </row>
    <row r="57" spans="1:1" ht="17.25">
      <c r="A57" s="70" t="s">
        <v>868</v>
      </c>
    </row>
    <row r="58" spans="1:1" ht="34.5">
      <c r="A58" s="70" t="s">
        <v>869</v>
      </c>
    </row>
    <row r="59" spans="1:1" ht="17.25">
      <c r="A59" s="69" t="s">
        <v>870</v>
      </c>
    </row>
    <row r="60" spans="1:1" ht="34.5">
      <c r="A60" s="70" t="s">
        <v>871</v>
      </c>
    </row>
    <row r="61" spans="1:1" ht="17.25">
      <c r="A61" s="72"/>
    </row>
    <row r="62" spans="1:1" ht="18.75">
      <c r="A62" s="66" t="s">
        <v>872</v>
      </c>
    </row>
    <row r="63" spans="1:1" ht="17.25">
      <c r="A63" s="69" t="s">
        <v>873</v>
      </c>
    </row>
    <row r="64" spans="1:1" ht="34.5">
      <c r="A64" s="70" t="s">
        <v>874</v>
      </c>
    </row>
    <row r="65" spans="1:1" ht="17.25">
      <c r="A65" s="70" t="s">
        <v>875</v>
      </c>
    </row>
    <row r="66" spans="1:1" ht="34.5">
      <c r="A66" s="68" t="s">
        <v>876</v>
      </c>
    </row>
    <row r="67" spans="1:1" ht="34.5">
      <c r="A67" s="68" t="s">
        <v>877</v>
      </c>
    </row>
    <row r="68" spans="1:1" ht="34.5">
      <c r="A68" s="68" t="s">
        <v>878</v>
      </c>
    </row>
    <row r="69" spans="1:1" ht="17.25">
      <c r="A69" s="73" t="s">
        <v>879</v>
      </c>
    </row>
    <row r="70" spans="1:1" ht="51.75">
      <c r="A70" s="68" t="s">
        <v>880</v>
      </c>
    </row>
    <row r="71" spans="1:1" ht="17.25">
      <c r="A71" s="68" t="s">
        <v>881</v>
      </c>
    </row>
    <row r="72" spans="1:1" ht="17.25">
      <c r="A72" s="73" t="s">
        <v>882</v>
      </c>
    </row>
    <row r="73" spans="1:1" ht="17.25">
      <c r="A73" s="68" t="s">
        <v>883</v>
      </c>
    </row>
    <row r="74" spans="1:1" ht="17.25">
      <c r="A74" s="73" t="s">
        <v>884</v>
      </c>
    </row>
    <row r="75" spans="1:1" ht="34.5">
      <c r="A75" s="68" t="s">
        <v>885</v>
      </c>
    </row>
    <row r="76" spans="1:1" ht="17.25">
      <c r="A76" s="68" t="s">
        <v>886</v>
      </c>
    </row>
    <row r="77" spans="1:1" ht="51.75">
      <c r="A77" s="68" t="s">
        <v>887</v>
      </c>
    </row>
    <row r="78" spans="1:1" ht="17.25">
      <c r="A78" s="73" t="s">
        <v>888</v>
      </c>
    </row>
    <row r="79" spans="1:1" ht="17.25">
      <c r="A79" s="67" t="s">
        <v>889</v>
      </c>
    </row>
    <row r="80" spans="1:1" ht="17.25">
      <c r="A80" s="73" t="s">
        <v>890</v>
      </c>
    </row>
    <row r="81" spans="1:1" ht="34.5">
      <c r="A81" s="68" t="s">
        <v>891</v>
      </c>
    </row>
    <row r="82" spans="1:1" ht="34.5">
      <c r="A82" s="68" t="s">
        <v>892</v>
      </c>
    </row>
    <row r="83" spans="1:1" ht="34.5">
      <c r="A83" s="68" t="s">
        <v>893</v>
      </c>
    </row>
    <row r="84" spans="1:1" ht="34.5">
      <c r="A84" s="68" t="s">
        <v>894</v>
      </c>
    </row>
    <row r="85" spans="1:1" ht="34.5">
      <c r="A85" s="68" t="s">
        <v>895</v>
      </c>
    </row>
    <row r="86" spans="1:1" ht="17.25">
      <c r="A86" s="73" t="s">
        <v>896</v>
      </c>
    </row>
    <row r="87" spans="1:1" ht="17.25">
      <c r="A87" s="68" t="s">
        <v>897</v>
      </c>
    </row>
    <row r="88" spans="1:1" ht="34.5">
      <c r="A88" s="68" t="s">
        <v>898</v>
      </c>
    </row>
    <row r="89" spans="1:1" ht="17.25">
      <c r="A89" s="73" t="s">
        <v>899</v>
      </c>
    </row>
    <row r="90" spans="1:1" ht="34.5">
      <c r="A90" s="68" t="s">
        <v>900</v>
      </c>
    </row>
    <row r="91" spans="1:1" ht="17.25">
      <c r="A91" s="73" t="s">
        <v>901</v>
      </c>
    </row>
    <row r="92" spans="1:1" ht="17.25">
      <c r="A92" s="67" t="s">
        <v>902</v>
      </c>
    </row>
    <row r="93" spans="1:1" ht="17.25">
      <c r="A93" s="68" t="s">
        <v>903</v>
      </c>
    </row>
    <row r="94" spans="1:1" ht="17.25">
      <c r="A94" s="68"/>
    </row>
    <row r="95" spans="1:1" ht="18.75">
      <c r="A95" s="66" t="s">
        <v>904</v>
      </c>
    </row>
    <row r="96" spans="1:1" ht="34.5">
      <c r="A96" s="67" t="s">
        <v>905</v>
      </c>
    </row>
    <row r="97" spans="1:1" ht="17.25">
      <c r="A97" s="67" t="s">
        <v>906</v>
      </c>
    </row>
    <row r="98" spans="1:1" ht="17.25">
      <c r="A98" s="73" t="s">
        <v>907</v>
      </c>
    </row>
    <row r="99" spans="1:1" ht="17.25">
      <c r="A99" s="65" t="s">
        <v>908</v>
      </c>
    </row>
    <row r="100" spans="1:1" ht="17.25">
      <c r="A100" s="68" t="s">
        <v>909</v>
      </c>
    </row>
    <row r="101" spans="1:1" ht="17.25">
      <c r="A101" s="68" t="s">
        <v>910</v>
      </c>
    </row>
    <row r="102" spans="1:1" ht="17.25">
      <c r="A102" s="68" t="s">
        <v>911</v>
      </c>
    </row>
    <row r="103" spans="1:1" ht="17.25">
      <c r="A103" s="68" t="s">
        <v>912</v>
      </c>
    </row>
    <row r="104" spans="1:1" ht="34.5">
      <c r="A104" s="68" t="s">
        <v>913</v>
      </c>
    </row>
    <row r="105" spans="1:1" ht="17.25">
      <c r="A105" s="65" t="s">
        <v>914</v>
      </c>
    </row>
    <row r="106" spans="1:1" ht="17.25">
      <c r="A106" s="68" t="s">
        <v>915</v>
      </c>
    </row>
    <row r="107" spans="1:1" ht="17.25">
      <c r="A107" s="68" t="s">
        <v>916</v>
      </c>
    </row>
    <row r="108" spans="1:1" ht="17.25">
      <c r="A108" s="68" t="s">
        <v>917</v>
      </c>
    </row>
    <row r="109" spans="1:1" ht="17.25">
      <c r="A109" s="68" t="s">
        <v>918</v>
      </c>
    </row>
    <row r="110" spans="1:1" ht="17.25">
      <c r="A110" s="68" t="s">
        <v>919</v>
      </c>
    </row>
    <row r="111" spans="1:1" ht="17.25">
      <c r="A111" s="68" t="s">
        <v>920</v>
      </c>
    </row>
    <row r="112" spans="1:1" ht="17.25">
      <c r="A112" s="73" t="s">
        <v>921</v>
      </c>
    </row>
    <row r="113" spans="1:1" ht="17.25">
      <c r="A113" s="68" t="s">
        <v>922</v>
      </c>
    </row>
    <row r="114" spans="1:1" ht="17.25">
      <c r="A114" s="65" t="s">
        <v>923</v>
      </c>
    </row>
    <row r="115" spans="1:1" ht="17.25">
      <c r="A115" s="68" t="s">
        <v>924</v>
      </c>
    </row>
    <row r="116" spans="1:1" ht="17.25">
      <c r="A116" s="68" t="s">
        <v>925</v>
      </c>
    </row>
    <row r="117" spans="1:1" ht="17.25">
      <c r="A117" s="65" t="s">
        <v>926</v>
      </c>
    </row>
    <row r="118" spans="1:1" ht="17.25">
      <c r="A118" s="68" t="s">
        <v>927</v>
      </c>
    </row>
    <row r="119" spans="1:1" ht="17.25">
      <c r="A119" s="68" t="s">
        <v>928</v>
      </c>
    </row>
    <row r="120" spans="1:1" ht="17.25">
      <c r="A120" s="68" t="s">
        <v>929</v>
      </c>
    </row>
    <row r="121" spans="1:1" ht="17.25">
      <c r="A121" s="73" t="s">
        <v>930</v>
      </c>
    </row>
    <row r="122" spans="1:1" ht="17.25">
      <c r="A122" s="65" t="s">
        <v>931</v>
      </c>
    </row>
    <row r="123" spans="1:1" ht="17.25">
      <c r="A123" s="65" t="s">
        <v>932</v>
      </c>
    </row>
    <row r="124" spans="1:1" ht="17.25">
      <c r="A124" s="68" t="s">
        <v>933</v>
      </c>
    </row>
    <row r="125" spans="1:1" ht="17.25">
      <c r="A125" s="68" t="s">
        <v>934</v>
      </c>
    </row>
    <row r="126" spans="1:1" ht="17.25">
      <c r="A126" s="68" t="s">
        <v>935</v>
      </c>
    </row>
    <row r="127" spans="1:1" ht="17.25">
      <c r="A127" s="68" t="s">
        <v>936</v>
      </c>
    </row>
    <row r="128" spans="1:1" ht="17.25">
      <c r="A128" s="68" t="s">
        <v>937</v>
      </c>
    </row>
    <row r="129" spans="1:1" ht="17.25">
      <c r="A129" s="73" t="s">
        <v>938</v>
      </c>
    </row>
    <row r="130" spans="1:1" ht="34.5">
      <c r="A130" s="68" t="s">
        <v>939</v>
      </c>
    </row>
    <row r="131" spans="1:1" ht="69">
      <c r="A131" s="68" t="s">
        <v>940</v>
      </c>
    </row>
    <row r="132" spans="1:1" ht="34.5">
      <c r="A132" s="68" t="s">
        <v>941</v>
      </c>
    </row>
    <row r="133" spans="1:1" ht="17.25">
      <c r="A133" s="73" t="s">
        <v>942</v>
      </c>
    </row>
    <row r="134" spans="1:1" ht="34.5">
      <c r="A134" s="65" t="s">
        <v>943</v>
      </c>
    </row>
    <row r="135" spans="1:1" ht="17.25">
      <c r="A135" s="65"/>
    </row>
    <row r="136" spans="1:1" ht="18.75">
      <c r="A136" s="66" t="s">
        <v>944</v>
      </c>
    </row>
    <row r="137" spans="1:1" ht="17.25">
      <c r="A137" s="68" t="s">
        <v>945</v>
      </c>
    </row>
    <row r="138" spans="1:1" ht="34.5">
      <c r="A138" s="70" t="s">
        <v>946</v>
      </c>
    </row>
    <row r="139" spans="1:1" ht="34.5">
      <c r="A139" s="70" t="s">
        <v>947</v>
      </c>
    </row>
    <row r="140" spans="1:1" ht="17.25">
      <c r="A140" s="69" t="s">
        <v>948</v>
      </c>
    </row>
    <row r="141" spans="1:1" ht="17.25">
      <c r="A141" s="74" t="s">
        <v>949</v>
      </c>
    </row>
    <row r="142" spans="1:1" ht="34.5">
      <c r="A142" s="71" t="s">
        <v>950</v>
      </c>
    </row>
    <row r="143" spans="1:1" ht="17.25">
      <c r="A143" s="70" t="s">
        <v>951</v>
      </c>
    </row>
    <row r="144" spans="1:1" ht="17.25">
      <c r="A144" s="70" t="s">
        <v>952</v>
      </c>
    </row>
    <row r="145" spans="1:1" ht="17.25">
      <c r="A145" s="74" t="s">
        <v>953</v>
      </c>
    </row>
    <row r="146" spans="1:1" ht="17.25">
      <c r="A146" s="69" t="s">
        <v>954</v>
      </c>
    </row>
    <row r="147" spans="1:1" ht="17.25">
      <c r="A147" s="74" t="s">
        <v>955</v>
      </c>
    </row>
    <row r="148" spans="1:1" ht="17.25">
      <c r="A148" s="70" t="s">
        <v>956</v>
      </c>
    </row>
    <row r="149" spans="1:1" ht="17.25">
      <c r="A149" s="70" t="s">
        <v>957</v>
      </c>
    </row>
    <row r="150" spans="1:1" ht="17.25">
      <c r="A150" s="70" t="s">
        <v>958</v>
      </c>
    </row>
    <row r="151" spans="1:1" ht="34.5">
      <c r="A151" s="74" t="s">
        <v>959</v>
      </c>
    </row>
    <row r="152" spans="1:1" ht="17.25">
      <c r="A152" s="69" t="s">
        <v>960</v>
      </c>
    </row>
    <row r="153" spans="1:1" ht="17.25">
      <c r="A153" s="70" t="s">
        <v>961</v>
      </c>
    </row>
    <row r="154" spans="1:1" ht="17.25">
      <c r="A154" s="70" t="s">
        <v>962</v>
      </c>
    </row>
    <row r="155" spans="1:1" ht="17.25">
      <c r="A155" s="70" t="s">
        <v>963</v>
      </c>
    </row>
    <row r="156" spans="1:1" ht="17.25">
      <c r="A156" s="70" t="s">
        <v>964</v>
      </c>
    </row>
    <row r="157" spans="1:1" ht="34.5">
      <c r="A157" s="70" t="s">
        <v>965</v>
      </c>
    </row>
    <row r="158" spans="1:1" ht="34.5">
      <c r="A158" s="70" t="s">
        <v>966</v>
      </c>
    </row>
    <row r="159" spans="1:1" ht="17.25">
      <c r="A159" s="69" t="s">
        <v>967</v>
      </c>
    </row>
    <row r="160" spans="1:1" ht="34.5">
      <c r="A160" s="70" t="s">
        <v>968</v>
      </c>
    </row>
    <row r="161" spans="1:1" ht="34.5">
      <c r="A161" s="70" t="s">
        <v>969</v>
      </c>
    </row>
    <row r="162" spans="1:1" ht="17.25">
      <c r="A162" s="70" t="s">
        <v>970</v>
      </c>
    </row>
    <row r="163" spans="1:1" ht="17.25">
      <c r="A163" s="69" t="s">
        <v>971</v>
      </c>
    </row>
    <row r="164" spans="1:1" ht="34.5">
      <c r="A164" s="71" t="s">
        <v>986</v>
      </c>
    </row>
    <row r="165" spans="1:1" ht="34.5">
      <c r="A165" s="70" t="s">
        <v>972</v>
      </c>
    </row>
    <row r="166" spans="1:1" ht="17.25">
      <c r="A166" s="69" t="s">
        <v>973</v>
      </c>
    </row>
    <row r="167" spans="1:1" ht="17.25">
      <c r="A167" s="70" t="s">
        <v>974</v>
      </c>
    </row>
    <row r="168" spans="1:1" ht="17.25">
      <c r="A168" s="69" t="s">
        <v>975</v>
      </c>
    </row>
    <row r="169" spans="1:1" ht="17.25">
      <c r="A169" s="71" t="s">
        <v>976</v>
      </c>
    </row>
    <row r="170" spans="1:1" ht="17.25">
      <c r="A170" s="71"/>
    </row>
    <row r="171" spans="1:1" ht="17.25">
      <c r="A171" s="71"/>
    </row>
    <row r="172" spans="1:1" ht="17.25">
      <c r="A172" s="71"/>
    </row>
    <row r="173" spans="1:1" ht="17.25">
      <c r="A173" s="71"/>
    </row>
    <row r="174" spans="1:1" ht="17.25">
      <c r="A174" s="7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2:J36"/>
  <sheetViews>
    <sheetView tabSelected="1" zoomScale="80" zoomScaleNormal="80" workbookViewId="0"/>
  </sheetViews>
  <sheetFormatPr defaultRowHeight="15"/>
  <cols>
    <col min="2" max="10" width="12.42578125" customWidth="1"/>
  </cols>
  <sheetData>
    <row r="2" spans="2:10">
      <c r="B2" s="301"/>
      <c r="C2" s="302"/>
      <c r="D2" s="302"/>
      <c r="E2" s="302"/>
      <c r="F2" s="302"/>
      <c r="G2" s="302"/>
      <c r="H2" s="302"/>
      <c r="I2" s="302"/>
      <c r="J2" s="303"/>
    </row>
    <row r="3" spans="2:10">
      <c r="B3" s="304"/>
      <c r="C3" s="2"/>
      <c r="D3" s="2"/>
      <c r="E3" s="2"/>
      <c r="F3" s="2"/>
      <c r="G3" s="2"/>
      <c r="H3" s="2"/>
      <c r="I3" s="2"/>
      <c r="J3" s="305"/>
    </row>
    <row r="4" spans="2:10">
      <c r="B4" s="304"/>
      <c r="C4" s="2"/>
      <c r="D4" s="2"/>
      <c r="E4" s="2"/>
      <c r="F4" s="2"/>
      <c r="G4" s="2"/>
      <c r="H4" s="2"/>
      <c r="I4" s="2"/>
      <c r="J4" s="305"/>
    </row>
    <row r="5" spans="2:10" ht="31.5">
      <c r="B5" s="304"/>
      <c r="C5" s="2"/>
      <c r="D5" s="2"/>
      <c r="E5" s="3"/>
      <c r="F5" s="4" t="s">
        <v>13</v>
      </c>
      <c r="G5" s="2"/>
      <c r="H5" s="2"/>
      <c r="I5" s="2"/>
      <c r="J5" s="305"/>
    </row>
    <row r="6" spans="2:10" ht="41.25" customHeight="1">
      <c r="B6" s="304"/>
      <c r="C6" s="2"/>
      <c r="D6" s="2"/>
      <c r="E6" s="316" t="s">
        <v>1368</v>
      </c>
      <c r="F6" s="316"/>
      <c r="G6" s="316"/>
      <c r="H6" s="2"/>
      <c r="I6" s="2"/>
      <c r="J6" s="305"/>
    </row>
    <row r="7" spans="2:10" ht="26.25">
      <c r="B7" s="304"/>
      <c r="C7" s="2"/>
      <c r="D7" s="2"/>
      <c r="E7" s="2"/>
      <c r="F7" s="5" t="s">
        <v>492</v>
      </c>
      <c r="G7" s="2"/>
      <c r="H7" s="2"/>
      <c r="I7" s="2"/>
      <c r="J7" s="305"/>
    </row>
    <row r="8" spans="2:10" ht="26.25">
      <c r="B8" s="304"/>
      <c r="C8" s="2"/>
      <c r="D8" s="2"/>
      <c r="E8" s="2"/>
      <c r="F8" s="5" t="s">
        <v>1720</v>
      </c>
      <c r="G8" s="2"/>
      <c r="H8" s="2"/>
      <c r="I8" s="2"/>
      <c r="J8" s="305"/>
    </row>
    <row r="9" spans="2:10" ht="21">
      <c r="B9" s="304"/>
      <c r="C9" s="2"/>
      <c r="D9" s="2"/>
      <c r="E9" s="2"/>
      <c r="F9" s="6" t="s">
        <v>1745</v>
      </c>
      <c r="G9" s="2"/>
      <c r="H9" s="2"/>
      <c r="I9" s="2"/>
      <c r="J9" s="305"/>
    </row>
    <row r="10" spans="2:10" ht="21">
      <c r="B10" s="304"/>
      <c r="C10" s="2"/>
      <c r="D10" s="2"/>
      <c r="E10" s="2"/>
      <c r="F10" s="6" t="s">
        <v>1743</v>
      </c>
      <c r="G10" s="2"/>
      <c r="H10" s="2"/>
      <c r="I10" s="2"/>
      <c r="J10" s="305"/>
    </row>
    <row r="11" spans="2:10">
      <c r="B11" s="304"/>
      <c r="C11" s="2"/>
      <c r="D11" s="2"/>
      <c r="E11" s="2"/>
      <c r="F11" s="2"/>
      <c r="G11" s="2"/>
      <c r="H11" s="2"/>
      <c r="I11" s="2"/>
      <c r="J11" s="305"/>
    </row>
    <row r="12" spans="2:10">
      <c r="B12" s="304"/>
      <c r="C12" s="2"/>
      <c r="D12" s="2"/>
      <c r="E12" s="2"/>
      <c r="F12" s="2"/>
      <c r="G12" s="2"/>
      <c r="H12" s="2"/>
      <c r="I12" s="2"/>
      <c r="J12" s="305"/>
    </row>
    <row r="13" spans="2:10">
      <c r="B13" s="304"/>
      <c r="C13" s="2"/>
      <c r="D13" s="2"/>
      <c r="E13" s="2"/>
      <c r="F13" s="2"/>
      <c r="G13" s="2"/>
      <c r="H13" s="2"/>
      <c r="I13" s="2"/>
      <c r="J13" s="305"/>
    </row>
    <row r="14" spans="2:10">
      <c r="B14" s="304"/>
      <c r="C14" s="2"/>
      <c r="D14" s="2"/>
      <c r="E14" s="2"/>
      <c r="F14" s="2"/>
      <c r="G14" s="2"/>
      <c r="H14" s="2"/>
      <c r="I14" s="2"/>
      <c r="J14" s="305"/>
    </row>
    <row r="15" spans="2:10">
      <c r="B15" s="304"/>
      <c r="C15" s="2"/>
      <c r="D15" s="2"/>
      <c r="E15" s="2"/>
      <c r="F15" s="2"/>
      <c r="G15" s="2"/>
      <c r="H15" s="2"/>
      <c r="I15" s="2"/>
      <c r="J15" s="305"/>
    </row>
    <row r="16" spans="2:10">
      <c r="B16" s="304"/>
      <c r="C16" s="2"/>
      <c r="D16" s="2"/>
      <c r="E16" s="2"/>
      <c r="F16" s="2"/>
      <c r="G16" s="2"/>
      <c r="H16" s="2"/>
      <c r="I16" s="2"/>
      <c r="J16" s="305"/>
    </row>
    <row r="17" spans="2:10">
      <c r="B17" s="304"/>
      <c r="C17" s="2"/>
      <c r="D17" s="2"/>
      <c r="E17" s="2"/>
      <c r="F17" s="2"/>
      <c r="G17" s="2"/>
      <c r="H17" s="2"/>
      <c r="I17" s="2"/>
      <c r="J17" s="305"/>
    </row>
    <row r="18" spans="2:10">
      <c r="B18" s="304"/>
      <c r="C18" s="2"/>
      <c r="D18" s="2"/>
      <c r="E18" s="2"/>
      <c r="F18" s="2"/>
      <c r="G18" s="2"/>
      <c r="H18" s="2"/>
      <c r="I18" s="2"/>
      <c r="J18" s="305"/>
    </row>
    <row r="19" spans="2:10">
      <c r="B19" s="304"/>
      <c r="C19" s="2"/>
      <c r="D19" s="2"/>
      <c r="E19" s="2"/>
      <c r="F19" s="2"/>
      <c r="G19" s="2"/>
      <c r="H19" s="2"/>
      <c r="I19" s="2"/>
      <c r="J19" s="305"/>
    </row>
    <row r="20" spans="2:10">
      <c r="B20" s="304"/>
      <c r="C20" s="2"/>
      <c r="D20" s="2"/>
      <c r="E20" s="2"/>
      <c r="G20" s="2"/>
      <c r="H20" s="2"/>
      <c r="I20" s="2"/>
      <c r="J20" s="305"/>
    </row>
    <row r="21" spans="2:10">
      <c r="B21" s="304"/>
      <c r="C21" s="2"/>
      <c r="D21" s="2"/>
      <c r="E21" s="2"/>
      <c r="F21" s="8"/>
      <c r="G21" s="2"/>
      <c r="H21" s="2"/>
      <c r="I21" s="2"/>
      <c r="J21" s="305"/>
    </row>
    <row r="22" spans="2:10">
      <c r="B22" s="304"/>
      <c r="C22" s="2"/>
      <c r="D22" s="2"/>
      <c r="E22" s="2"/>
      <c r="F22" s="7" t="s">
        <v>14</v>
      </c>
      <c r="G22" s="2"/>
      <c r="H22" s="2"/>
      <c r="I22" s="2"/>
      <c r="J22" s="305"/>
    </row>
    <row r="23" spans="2:10">
      <c r="B23" s="304"/>
      <c r="C23" s="2"/>
      <c r="D23" s="314"/>
      <c r="E23" s="314"/>
      <c r="F23" s="314"/>
      <c r="G23" s="314"/>
      <c r="H23" s="314"/>
      <c r="I23" s="2"/>
      <c r="J23" s="305"/>
    </row>
    <row r="24" spans="2:10">
      <c r="B24" s="304"/>
      <c r="C24" s="2"/>
      <c r="D24" s="318" t="s">
        <v>15</v>
      </c>
      <c r="E24" s="319" t="s">
        <v>16</v>
      </c>
      <c r="F24" s="319"/>
      <c r="G24" s="319"/>
      <c r="H24" s="319"/>
      <c r="I24" s="2"/>
      <c r="J24" s="305"/>
    </row>
    <row r="25" spans="2:10">
      <c r="B25" s="304"/>
      <c r="C25" s="2"/>
      <c r="D25" s="2"/>
      <c r="H25" s="2"/>
      <c r="I25" s="2"/>
      <c r="J25" s="305"/>
    </row>
    <row r="26" spans="2:10">
      <c r="B26" s="304"/>
      <c r="C26" s="2"/>
      <c r="D26" s="318" t="s">
        <v>17</v>
      </c>
      <c r="E26" s="319"/>
      <c r="F26" s="319"/>
      <c r="G26" s="319"/>
      <c r="H26" s="319"/>
      <c r="I26" s="2"/>
      <c r="J26" s="305"/>
    </row>
    <row r="27" spans="2:10">
      <c r="B27" s="304"/>
      <c r="C27" s="2"/>
      <c r="D27" s="314"/>
      <c r="E27" s="314"/>
      <c r="F27" s="314"/>
      <c r="G27" s="314"/>
      <c r="H27" s="314"/>
      <c r="I27" s="2"/>
      <c r="J27" s="305"/>
    </row>
    <row r="28" spans="2:10">
      <c r="B28" s="304"/>
      <c r="C28" s="2"/>
      <c r="D28" s="318" t="s">
        <v>18</v>
      </c>
      <c r="E28" s="319" t="s">
        <v>16</v>
      </c>
      <c r="F28" s="319"/>
      <c r="G28" s="319"/>
      <c r="H28" s="319"/>
      <c r="I28" s="2"/>
      <c r="J28" s="305"/>
    </row>
    <row r="29" spans="2:10">
      <c r="B29" s="304"/>
      <c r="C29" s="2"/>
      <c r="I29" s="2"/>
      <c r="J29" s="305"/>
    </row>
    <row r="30" spans="2:10">
      <c r="B30" s="304"/>
      <c r="C30" s="2"/>
      <c r="D30" s="318" t="s">
        <v>19</v>
      </c>
      <c r="E30" s="319" t="s">
        <v>16</v>
      </c>
      <c r="F30" s="319"/>
      <c r="G30" s="319"/>
      <c r="H30" s="319"/>
      <c r="I30" s="2"/>
      <c r="J30" s="305"/>
    </row>
    <row r="31" spans="2:10">
      <c r="B31" s="304"/>
      <c r="C31" s="2"/>
      <c r="D31" s="2"/>
      <c r="E31" s="2"/>
      <c r="F31" s="2"/>
      <c r="G31" s="2"/>
      <c r="H31" s="2"/>
      <c r="I31" s="2"/>
      <c r="J31" s="315"/>
    </row>
    <row r="32" spans="2:10">
      <c r="B32" s="304"/>
      <c r="C32" s="2"/>
      <c r="D32" s="317" t="s">
        <v>1721</v>
      </c>
      <c r="E32" s="317"/>
      <c r="F32" s="317"/>
      <c r="G32" s="317"/>
      <c r="H32" s="317"/>
      <c r="I32" s="2"/>
      <c r="J32" s="305"/>
    </row>
    <row r="33" spans="2:10">
      <c r="B33" s="304"/>
      <c r="C33" s="2"/>
      <c r="D33" s="2"/>
      <c r="E33" s="2"/>
      <c r="F33" s="8"/>
      <c r="G33" s="2"/>
      <c r="H33" s="2"/>
      <c r="I33" s="2"/>
      <c r="J33" s="305"/>
    </row>
    <row r="34" spans="2:10">
      <c r="B34" s="304"/>
      <c r="C34" s="2"/>
      <c r="D34" s="317" t="s">
        <v>1104</v>
      </c>
      <c r="E34" s="317"/>
      <c r="F34" s="317"/>
      <c r="G34" s="317"/>
      <c r="H34" s="317"/>
      <c r="I34" s="2"/>
      <c r="J34" s="305"/>
    </row>
    <row r="35" spans="2:10">
      <c r="B35" s="304"/>
      <c r="C35" s="2"/>
      <c r="I35" s="2"/>
      <c r="J35" s="305"/>
    </row>
    <row r="36" spans="2:10">
      <c r="B36" s="306"/>
      <c r="C36" s="307"/>
      <c r="D36" s="307"/>
      <c r="E36" s="307"/>
      <c r="F36" s="307"/>
      <c r="G36" s="307"/>
      <c r="H36" s="307"/>
      <c r="I36" s="307"/>
      <c r="J36" s="308"/>
    </row>
  </sheetData>
  <mergeCells count="7">
    <mergeCell ref="E6:G6"/>
    <mergeCell ref="D34:H34"/>
    <mergeCell ref="D32:H32"/>
    <mergeCell ref="D24:H24"/>
    <mergeCell ref="D26:H26"/>
    <mergeCell ref="D28:H28"/>
    <mergeCell ref="D30:H30"/>
  </mergeCells>
  <hyperlinks>
    <hyperlink ref="D28:H28" location="'C. HTT Harmonised Glossary'!A1" display="Worksheet C: HTT Harmonised Glossary" xr:uid="{00000000-0004-0000-0100-000003000000}"/>
    <hyperlink ref="D30:H30" location="Disclaimer!A1" display="Disclaimer" xr:uid="{00000000-0004-0000-0100-000005000000}"/>
    <hyperlink ref="D24:H24" location="'A. HTT General'!A1" display="Tab A: HTT General" xr:uid="{F130F53F-01E9-4D91-9C5F-4823E32417A0}"/>
    <hyperlink ref="D26:H26" location="'B1. HTT Mortgage Assets'!A1" display="Worksheet B1: HTT Mortgage Assets" xr:uid="{0B4923E3-F857-4968-BBB1-DFB1A4D4B6AF}"/>
    <hyperlink ref="D32:H32" location="'D. Insert Nat Trans Templ'!A1" display="Worksheet D: National Transparency Template" xr:uid="{36E47A5B-9F27-456C-9350-7526335C3711}"/>
    <hyperlink ref="D34:H34" location="'E. Optional ECB-ECAIs data'!A1" display="Worksheet E: Optional ECB-ECAIs data" xr:uid="{577F6BBD-8984-4296-8075-CB601DDC918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heetViews>
  <sheetFormatPr defaultColWidth="8.85546875" defaultRowHeight="15" outlineLevelRow="1"/>
  <cols>
    <col min="1" max="1" width="13.28515625" style="13" customWidth="1"/>
    <col min="2" max="2" width="60.7109375" style="13" customWidth="1"/>
    <col min="3" max="3" width="39.140625" style="13" bestFit="1" customWidth="1"/>
    <col min="4" max="4" width="35.140625" style="13" bestFit="1" customWidth="1"/>
    <col min="5" max="5" width="6.7109375" style="13" customWidth="1"/>
    <col min="6" max="6" width="41.7109375" style="13" customWidth="1"/>
    <col min="7" max="7" width="41.7109375" style="11" customWidth="1"/>
    <col min="8" max="8" width="7.28515625" style="13" customWidth="1"/>
    <col min="9" max="9" width="71.85546875"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31.5">
      <c r="A1" s="10" t="s">
        <v>1105</v>
      </c>
      <c r="B1" s="10"/>
      <c r="C1" s="11"/>
      <c r="D1" s="11"/>
      <c r="E1" s="11"/>
      <c r="F1" s="114" t="s">
        <v>1369</v>
      </c>
      <c r="H1" s="11"/>
      <c r="I1" s="10"/>
      <c r="J1" s="11"/>
      <c r="K1" s="11"/>
      <c r="L1" s="11"/>
      <c r="M1" s="11"/>
    </row>
    <row r="2" spans="1:13" ht="15.75" thickBot="1">
      <c r="A2" s="11"/>
      <c r="B2" s="12"/>
      <c r="C2" s="12"/>
      <c r="D2" s="11"/>
      <c r="E2" s="11"/>
      <c r="F2" s="11"/>
      <c r="H2" s="11"/>
      <c r="L2" s="11"/>
      <c r="M2" s="11"/>
    </row>
    <row r="3" spans="1:13" ht="19.5" thickBot="1">
      <c r="A3" s="14"/>
      <c r="B3" s="15" t="s">
        <v>20</v>
      </c>
      <c r="C3" s="309" t="s">
        <v>161</v>
      </c>
      <c r="D3" s="14"/>
      <c r="E3" s="14"/>
      <c r="F3" s="11"/>
      <c r="G3" s="14"/>
      <c r="H3" s="11"/>
      <c r="L3" s="11"/>
      <c r="M3" s="11"/>
    </row>
    <row r="4" spans="1:13" ht="15.75" thickBot="1">
      <c r="H4" s="11"/>
      <c r="L4" s="11"/>
      <c r="M4" s="11"/>
    </row>
    <row r="5" spans="1:13" ht="18.75">
      <c r="A5" s="16"/>
      <c r="B5" s="17" t="s">
        <v>21</v>
      </c>
      <c r="C5" s="16"/>
      <c r="E5" s="18"/>
      <c r="F5" s="18"/>
      <c r="H5" s="11"/>
      <c r="L5" s="11"/>
      <c r="M5" s="11"/>
    </row>
    <row r="6" spans="1:13">
      <c r="B6" s="20" t="s">
        <v>22</v>
      </c>
      <c r="C6" s="18"/>
      <c r="D6" s="18"/>
      <c r="H6" s="11"/>
      <c r="L6" s="11"/>
      <c r="M6" s="11"/>
    </row>
    <row r="7" spans="1:13">
      <c r="B7" s="19" t="s">
        <v>23</v>
      </c>
      <c r="C7" s="18"/>
      <c r="D7" s="18"/>
      <c r="H7" s="11"/>
      <c r="L7" s="11"/>
      <c r="M7" s="11"/>
    </row>
    <row r="8" spans="1:13">
      <c r="B8" s="19" t="s">
        <v>24</v>
      </c>
      <c r="C8" s="18"/>
      <c r="D8" s="18"/>
      <c r="F8" s="13" t="s">
        <v>25</v>
      </c>
      <c r="H8" s="11"/>
      <c r="L8" s="11"/>
      <c r="M8" s="11"/>
    </row>
    <row r="9" spans="1:13">
      <c r="B9" s="20" t="s">
        <v>26</v>
      </c>
      <c r="H9" s="11"/>
      <c r="L9" s="11"/>
      <c r="M9" s="11"/>
    </row>
    <row r="10" spans="1:13">
      <c r="B10" s="20" t="s">
        <v>27</v>
      </c>
      <c r="H10" s="11"/>
      <c r="L10" s="11"/>
      <c r="M10" s="11"/>
    </row>
    <row r="11" spans="1:13" ht="15.75" thickBot="1">
      <c r="B11" s="21" t="s">
        <v>28</v>
      </c>
      <c r="H11" s="11"/>
      <c r="L11" s="11"/>
      <c r="M11" s="11"/>
    </row>
    <row r="12" spans="1:13">
      <c r="B12" s="22"/>
      <c r="H12" s="11"/>
      <c r="L12" s="11"/>
      <c r="M12" s="11"/>
    </row>
    <row r="13" spans="1:13" ht="37.5">
      <c r="A13" s="23" t="s">
        <v>29</v>
      </c>
      <c r="B13" s="23" t="s">
        <v>22</v>
      </c>
      <c r="C13" s="24"/>
      <c r="D13" s="24"/>
      <c r="E13" s="24"/>
      <c r="F13" s="24"/>
      <c r="G13" s="25"/>
      <c r="H13" s="11"/>
      <c r="L13" s="11"/>
      <c r="M13" s="11"/>
    </row>
    <row r="14" spans="1:13">
      <c r="A14" s="13" t="s">
        <v>30</v>
      </c>
      <c r="B14" s="26" t="s">
        <v>0</v>
      </c>
      <c r="C14" s="13" t="s">
        <v>492</v>
      </c>
      <c r="E14" s="18"/>
      <c r="F14" s="18"/>
      <c r="H14" s="11"/>
      <c r="L14" s="11"/>
      <c r="M14" s="11"/>
    </row>
    <row r="15" spans="1:13">
      <c r="A15" s="13" t="s">
        <v>32</v>
      </c>
      <c r="B15" s="26" t="s">
        <v>33</v>
      </c>
      <c r="C15" s="13" t="s">
        <v>1720</v>
      </c>
      <c r="E15" s="18"/>
      <c r="F15" s="18"/>
      <c r="H15" s="11"/>
      <c r="L15" s="11"/>
      <c r="M15" s="11"/>
    </row>
    <row r="16" spans="1:13">
      <c r="A16" s="13" t="s">
        <v>34</v>
      </c>
      <c r="B16" s="26" t="s">
        <v>35</v>
      </c>
      <c r="C16" s="13" t="s">
        <v>1722</v>
      </c>
      <c r="E16" s="18"/>
      <c r="F16" s="18"/>
      <c r="H16" s="11"/>
      <c r="L16" s="11"/>
      <c r="M16" s="11"/>
    </row>
    <row r="17" spans="1:13">
      <c r="A17" s="13" t="s">
        <v>36</v>
      </c>
      <c r="B17" s="26" t="s">
        <v>37</v>
      </c>
      <c r="C17" s="13" t="s">
        <v>1744</v>
      </c>
      <c r="E17" s="18"/>
      <c r="F17" s="18"/>
      <c r="H17" s="11"/>
      <c r="L17" s="11"/>
      <c r="M17" s="11"/>
    </row>
    <row r="18" spans="1:13" outlineLevel="1">
      <c r="A18" s="13" t="s">
        <v>38</v>
      </c>
      <c r="B18" s="27" t="s">
        <v>39</v>
      </c>
      <c r="E18" s="18"/>
      <c r="F18" s="18"/>
      <c r="H18" s="11"/>
      <c r="L18" s="11"/>
      <c r="M18" s="11"/>
    </row>
    <row r="19" spans="1:13" outlineLevel="1">
      <c r="A19" s="13" t="s">
        <v>40</v>
      </c>
      <c r="B19" s="27" t="s">
        <v>41</v>
      </c>
      <c r="E19" s="18"/>
      <c r="F19" s="18"/>
      <c r="H19" s="11"/>
      <c r="L19" s="11"/>
      <c r="M19" s="11"/>
    </row>
    <row r="20" spans="1:13" outlineLevel="1">
      <c r="A20" s="13" t="s">
        <v>42</v>
      </c>
      <c r="B20" s="27"/>
      <c r="E20" s="18"/>
      <c r="F20" s="18"/>
      <c r="H20" s="11"/>
      <c r="L20" s="11"/>
      <c r="M20" s="11"/>
    </row>
    <row r="21" spans="1:13" outlineLevel="1">
      <c r="A21" s="13" t="s">
        <v>43</v>
      </c>
      <c r="B21" s="27"/>
      <c r="E21" s="18"/>
      <c r="F21" s="18"/>
      <c r="H21" s="11"/>
      <c r="L21" s="11"/>
      <c r="M21" s="11"/>
    </row>
    <row r="22" spans="1:13" outlineLevel="1">
      <c r="A22" s="13" t="s">
        <v>44</v>
      </c>
      <c r="B22" s="27"/>
      <c r="E22" s="18"/>
      <c r="F22" s="18"/>
      <c r="H22" s="11"/>
      <c r="L22" s="11"/>
      <c r="M22" s="11"/>
    </row>
    <row r="23" spans="1:13" outlineLevel="1">
      <c r="A23" s="13" t="s">
        <v>45</v>
      </c>
      <c r="B23" s="27"/>
      <c r="E23" s="18"/>
      <c r="F23" s="18"/>
      <c r="H23" s="11"/>
      <c r="L23" s="11"/>
      <c r="M23" s="11"/>
    </row>
    <row r="24" spans="1:13" outlineLevel="1">
      <c r="A24" s="13" t="s">
        <v>46</v>
      </c>
      <c r="B24" s="27"/>
      <c r="E24" s="18"/>
      <c r="F24" s="18"/>
      <c r="H24" s="11"/>
      <c r="L24" s="11"/>
      <c r="M24" s="11"/>
    </row>
    <row r="25" spans="1:13" outlineLevel="1">
      <c r="A25" s="13" t="s">
        <v>47</v>
      </c>
      <c r="B25" s="27"/>
      <c r="E25" s="18"/>
      <c r="F25" s="18"/>
      <c r="H25" s="11"/>
      <c r="L25" s="11"/>
      <c r="M25" s="11"/>
    </row>
    <row r="26" spans="1:13" ht="18.75">
      <c r="A26" s="24"/>
      <c r="B26" s="23" t="s">
        <v>23</v>
      </c>
      <c r="C26" s="24"/>
      <c r="D26" s="24"/>
      <c r="E26" s="24"/>
      <c r="F26" s="24"/>
      <c r="G26" s="25"/>
      <c r="H26" s="11"/>
      <c r="L26" s="11"/>
      <c r="M26" s="11"/>
    </row>
    <row r="27" spans="1:13">
      <c r="A27" s="13" t="s">
        <v>48</v>
      </c>
      <c r="B27" s="28" t="s">
        <v>49</v>
      </c>
      <c r="C27" s="13" t="s">
        <v>1723</v>
      </c>
      <c r="D27" s="29"/>
      <c r="E27" s="29"/>
      <c r="F27" s="29"/>
      <c r="H27" s="11"/>
      <c r="L27" s="11"/>
      <c r="M27" s="11"/>
    </row>
    <row r="28" spans="1:13">
      <c r="A28" s="13" t="s">
        <v>50</v>
      </c>
      <c r="B28" s="28" t="s">
        <v>51</v>
      </c>
      <c r="C28" s="13" t="s">
        <v>1723</v>
      </c>
      <c r="D28" s="29"/>
      <c r="E28" s="29"/>
      <c r="F28" s="29"/>
      <c r="H28" s="11"/>
      <c r="L28" s="11"/>
      <c r="M28" s="11"/>
    </row>
    <row r="29" spans="1:13">
      <c r="A29" s="13" t="s">
        <v>52</v>
      </c>
      <c r="B29" s="28" t="s">
        <v>53</v>
      </c>
      <c r="C29" s="13" t="s">
        <v>810</v>
      </c>
      <c r="E29" s="29"/>
      <c r="F29" s="29"/>
      <c r="H29" s="11"/>
      <c r="L29" s="11"/>
      <c r="M29" s="11"/>
    </row>
    <row r="30" spans="1:13" outlineLevel="1">
      <c r="A30" s="13" t="s">
        <v>54</v>
      </c>
      <c r="B30" s="28"/>
      <c r="E30" s="29"/>
      <c r="F30" s="29"/>
      <c r="H30" s="11"/>
      <c r="L30" s="11"/>
      <c r="M30" s="11"/>
    </row>
    <row r="31" spans="1:13" outlineLevel="1">
      <c r="A31" s="13" t="s">
        <v>55</v>
      </c>
      <c r="B31" s="28"/>
      <c r="E31" s="29"/>
      <c r="F31" s="29"/>
      <c r="H31" s="11"/>
      <c r="L31" s="11"/>
      <c r="M31" s="11"/>
    </row>
    <row r="32" spans="1:13" outlineLevel="1">
      <c r="A32" s="13" t="s">
        <v>56</v>
      </c>
      <c r="B32" s="28"/>
      <c r="E32" s="29"/>
      <c r="F32" s="29"/>
      <c r="H32" s="11"/>
      <c r="L32" s="11"/>
      <c r="M32" s="11"/>
    </row>
    <row r="33" spans="1:14" outlineLevel="1">
      <c r="A33" s="13" t="s">
        <v>57</v>
      </c>
      <c r="B33" s="28"/>
      <c r="E33" s="29"/>
      <c r="F33" s="29"/>
      <c r="H33" s="11"/>
      <c r="L33" s="11"/>
      <c r="M33" s="11"/>
    </row>
    <row r="34" spans="1:14" outlineLevel="1">
      <c r="A34" s="13" t="s">
        <v>58</v>
      </c>
      <c r="B34" s="28"/>
      <c r="E34" s="29"/>
      <c r="F34" s="29"/>
      <c r="H34" s="11"/>
      <c r="L34" s="11"/>
      <c r="M34" s="11"/>
    </row>
    <row r="35" spans="1:14" outlineLevel="1">
      <c r="A35" s="13" t="s">
        <v>59</v>
      </c>
      <c r="B35" s="30"/>
      <c r="E35" s="29"/>
      <c r="F35" s="29"/>
      <c r="H35" s="11"/>
      <c r="L35" s="11"/>
      <c r="M35" s="11"/>
    </row>
    <row r="36" spans="1:14" ht="18.75">
      <c r="A36" s="23"/>
      <c r="B36" s="23" t="s">
        <v>24</v>
      </c>
      <c r="C36" s="23"/>
      <c r="D36" s="24"/>
      <c r="E36" s="24"/>
      <c r="F36" s="24"/>
      <c r="G36" s="25"/>
      <c r="H36" s="11"/>
      <c r="L36" s="11"/>
      <c r="M36" s="11"/>
    </row>
    <row r="37" spans="1:14" ht="15" customHeight="1">
      <c r="A37" s="31"/>
      <c r="B37" s="32" t="s">
        <v>60</v>
      </c>
      <c r="C37" s="31" t="s">
        <v>61</v>
      </c>
      <c r="D37" s="33"/>
      <c r="E37" s="33"/>
      <c r="F37" s="33"/>
      <c r="G37" s="34"/>
      <c r="H37" s="11"/>
      <c r="L37" s="11"/>
      <c r="M37" s="11"/>
    </row>
    <row r="38" spans="1:14">
      <c r="A38" s="13" t="s">
        <v>4</v>
      </c>
      <c r="B38" s="29" t="s">
        <v>977</v>
      </c>
      <c r="C38" s="13">
        <v>1140.4980622</v>
      </c>
      <c r="F38" s="29"/>
      <c r="H38" s="11"/>
      <c r="L38" s="11"/>
      <c r="M38" s="11"/>
    </row>
    <row r="39" spans="1:14">
      <c r="A39" s="13" t="s">
        <v>62</v>
      </c>
      <c r="B39" s="29" t="s">
        <v>63</v>
      </c>
      <c r="C39" s="13">
        <v>900</v>
      </c>
      <c r="F39" s="29"/>
      <c r="H39" s="11"/>
      <c r="L39" s="11"/>
      <c r="M39" s="11"/>
      <c r="N39" s="41"/>
    </row>
    <row r="40" spans="1:14" outlineLevel="1">
      <c r="A40" s="13" t="s">
        <v>64</v>
      </c>
      <c r="B40" s="35" t="s">
        <v>65</v>
      </c>
      <c r="C40" s="94">
        <v>1149.1113314199999</v>
      </c>
      <c r="F40" s="29"/>
      <c r="H40" s="11"/>
      <c r="L40" s="11"/>
      <c r="M40" s="11"/>
      <c r="N40" s="41"/>
    </row>
    <row r="41" spans="1:14" outlineLevel="1">
      <c r="A41" s="13" t="s">
        <v>67</v>
      </c>
      <c r="B41" s="35" t="s">
        <v>68</v>
      </c>
      <c r="C41" s="94">
        <v>947.37476332999995</v>
      </c>
      <c r="F41" s="29"/>
      <c r="H41" s="11"/>
      <c r="L41" s="11"/>
      <c r="M41" s="11"/>
      <c r="N41" s="41"/>
    </row>
    <row r="42" spans="1:14" outlineLevel="1">
      <c r="A42" s="13" t="s">
        <v>69</v>
      </c>
      <c r="B42" s="35"/>
      <c r="C42" s="94"/>
      <c r="F42" s="29"/>
      <c r="H42" s="11"/>
      <c r="L42" s="11"/>
      <c r="M42" s="11"/>
      <c r="N42" s="41"/>
    </row>
    <row r="43" spans="1:14" outlineLevel="1">
      <c r="A43" s="41" t="s">
        <v>1150</v>
      </c>
      <c r="B43" s="29"/>
      <c r="F43" s="29"/>
      <c r="H43" s="11"/>
      <c r="L43" s="11"/>
      <c r="M43" s="11"/>
      <c r="N43" s="41"/>
    </row>
    <row r="44" spans="1:14" ht="15" customHeight="1">
      <c r="A44" s="31"/>
      <c r="B44" s="32" t="s">
        <v>70</v>
      </c>
      <c r="C44" s="75" t="s">
        <v>978</v>
      </c>
      <c r="D44" s="31" t="s">
        <v>71</v>
      </c>
      <c r="E44" s="33"/>
      <c r="F44" s="34" t="s">
        <v>72</v>
      </c>
      <c r="G44" s="34" t="s">
        <v>73</v>
      </c>
      <c r="H44" s="11"/>
      <c r="L44" s="11"/>
      <c r="M44" s="11"/>
      <c r="N44" s="41"/>
    </row>
    <row r="45" spans="1:14">
      <c r="A45" s="13" t="s">
        <v>8</v>
      </c>
      <c r="B45" s="29" t="s">
        <v>74</v>
      </c>
      <c r="C45" s="84">
        <v>0.02</v>
      </c>
      <c r="D45" s="93">
        <f>IF(OR(C38="[For completion]",C39="[For completion]"),"Please complete G.3.1.1 and G.3.1.2",(C38/C39-1))</f>
        <v>0.26722006911111107</v>
      </c>
      <c r="E45" s="93"/>
      <c r="F45" s="84" t="s">
        <v>804</v>
      </c>
      <c r="G45" s="13" t="s">
        <v>804</v>
      </c>
      <c r="H45" s="11"/>
      <c r="L45" s="11"/>
      <c r="M45" s="11"/>
      <c r="N45" s="41"/>
    </row>
    <row r="46" spans="1:14" outlineLevel="1">
      <c r="A46" s="13" t="s">
        <v>75</v>
      </c>
      <c r="B46" s="27" t="s">
        <v>76</v>
      </c>
      <c r="C46" s="93"/>
      <c r="D46" s="93"/>
      <c r="E46" s="93"/>
      <c r="F46" s="93"/>
      <c r="G46" s="48"/>
      <c r="H46" s="11"/>
      <c r="L46" s="11"/>
      <c r="M46" s="11"/>
      <c r="N46" s="41"/>
    </row>
    <row r="47" spans="1:14" outlineLevel="1">
      <c r="A47" s="13" t="s">
        <v>77</v>
      </c>
      <c r="B47" s="27" t="s">
        <v>78</v>
      </c>
      <c r="C47" s="93"/>
      <c r="D47" s="93"/>
      <c r="E47" s="93"/>
      <c r="F47" s="93"/>
      <c r="G47" s="48"/>
      <c r="H47" s="11"/>
      <c r="L47" s="11"/>
      <c r="M47" s="11"/>
      <c r="N47" s="41"/>
    </row>
    <row r="48" spans="1:14" outlineLevel="1">
      <c r="A48" s="13" t="s">
        <v>79</v>
      </c>
      <c r="B48" s="27"/>
      <c r="C48" s="48"/>
      <c r="D48" s="48"/>
      <c r="E48" s="48"/>
      <c r="F48" s="48"/>
      <c r="G48" s="48"/>
      <c r="H48" s="11"/>
      <c r="L48" s="11"/>
      <c r="M48" s="11"/>
      <c r="N48" s="41"/>
    </row>
    <row r="49" spans="1:14" outlineLevel="1">
      <c r="A49" s="13" t="s">
        <v>80</v>
      </c>
      <c r="B49" s="27"/>
      <c r="C49" s="48"/>
      <c r="D49" s="48"/>
      <c r="E49" s="48"/>
      <c r="F49" s="48"/>
      <c r="G49" s="48"/>
      <c r="H49" s="11"/>
      <c r="L49" s="11"/>
      <c r="M49" s="11"/>
      <c r="N49" s="41"/>
    </row>
    <row r="50" spans="1:14" outlineLevel="1">
      <c r="A50" s="13" t="s">
        <v>81</v>
      </c>
      <c r="B50" s="27"/>
      <c r="C50" s="48"/>
      <c r="D50" s="48"/>
      <c r="E50" s="48"/>
      <c r="F50" s="48"/>
      <c r="G50" s="48"/>
      <c r="H50" s="11"/>
      <c r="L50" s="11"/>
      <c r="M50" s="11"/>
      <c r="N50" s="41"/>
    </row>
    <row r="51" spans="1:14" outlineLevel="1">
      <c r="A51" s="13" t="s">
        <v>82</v>
      </c>
      <c r="B51" s="27"/>
      <c r="C51" s="48"/>
      <c r="D51" s="48"/>
      <c r="E51" s="48"/>
      <c r="F51" s="48"/>
      <c r="G51" s="48"/>
      <c r="H51" s="11"/>
      <c r="L51" s="11"/>
      <c r="M51" s="11"/>
      <c r="N51" s="41"/>
    </row>
    <row r="52" spans="1:14" ht="15" customHeight="1">
      <c r="A52" s="31"/>
      <c r="B52" s="32" t="s">
        <v>83</v>
      </c>
      <c r="C52" s="31" t="s">
        <v>61</v>
      </c>
      <c r="D52" s="31"/>
      <c r="E52" s="33"/>
      <c r="F52" s="34" t="s">
        <v>84</v>
      </c>
      <c r="G52" s="34"/>
      <c r="H52" s="11"/>
      <c r="L52" s="11"/>
      <c r="M52" s="11"/>
      <c r="N52" s="41"/>
    </row>
    <row r="53" spans="1:14">
      <c r="A53" s="13" t="s">
        <v>85</v>
      </c>
      <c r="B53" s="29" t="s">
        <v>86</v>
      </c>
      <c r="C53" s="94">
        <v>1140.4980622</v>
      </c>
      <c r="E53" s="36"/>
      <c r="F53" s="99">
        <f>IF($C$58=0,"",IF(C53="[for completion]","",C53/$C$58))</f>
        <v>1</v>
      </c>
      <c r="G53" s="37"/>
      <c r="H53" s="11"/>
      <c r="L53" s="11"/>
      <c r="M53" s="11"/>
      <c r="N53" s="41"/>
    </row>
    <row r="54" spans="1:14">
      <c r="A54" s="13" t="s">
        <v>87</v>
      </c>
      <c r="B54" s="29" t="s">
        <v>88</v>
      </c>
      <c r="C54" s="94">
        <v>0</v>
      </c>
      <c r="E54" s="36"/>
      <c r="F54" s="99">
        <f>IF($C$58=0,"",IF(C54="[for completion]","",C54/$C$58))</f>
        <v>0</v>
      </c>
      <c r="G54" s="37"/>
      <c r="H54" s="11"/>
      <c r="L54" s="11"/>
      <c r="M54" s="11"/>
      <c r="N54" s="41"/>
    </row>
    <row r="55" spans="1:14">
      <c r="A55" s="13" t="s">
        <v>89</v>
      </c>
      <c r="B55" s="29" t="s">
        <v>90</v>
      </c>
      <c r="C55" s="94">
        <v>0</v>
      </c>
      <c r="E55" s="36"/>
      <c r="F55" s="99">
        <f t="shared" ref="F55:F56" si="0">IF($C$58=0,"",IF(C55="[for completion]","",C55/$C$58))</f>
        <v>0</v>
      </c>
      <c r="G55" s="37"/>
      <c r="H55" s="11"/>
      <c r="L55" s="11"/>
      <c r="M55" s="11"/>
      <c r="N55" s="41"/>
    </row>
    <row r="56" spans="1:14">
      <c r="A56" s="13" t="s">
        <v>91</v>
      </c>
      <c r="B56" s="29" t="s">
        <v>92</v>
      </c>
      <c r="C56" s="94">
        <v>0</v>
      </c>
      <c r="E56" s="36"/>
      <c r="F56" s="99">
        <f t="shared" si="0"/>
        <v>0</v>
      </c>
      <c r="G56" s="37"/>
      <c r="H56" s="11"/>
      <c r="L56" s="11"/>
      <c r="M56" s="11"/>
      <c r="N56" s="41"/>
    </row>
    <row r="57" spans="1:14">
      <c r="A57" s="13" t="s">
        <v>93</v>
      </c>
      <c r="B57" s="13" t="s">
        <v>94</v>
      </c>
      <c r="C57" s="94">
        <v>0</v>
      </c>
      <c r="E57" s="36"/>
      <c r="F57" s="99">
        <f>IF($C$58=0,"",IF(C57="[for completion]","",C57/$C$58))</f>
        <v>0</v>
      </c>
      <c r="G57" s="37"/>
      <c r="H57" s="11"/>
      <c r="L57" s="11"/>
      <c r="M57" s="11"/>
      <c r="N57" s="41"/>
    </row>
    <row r="58" spans="1:14">
      <c r="A58" s="13" t="s">
        <v>95</v>
      </c>
      <c r="B58" s="38" t="s">
        <v>96</v>
      </c>
      <c r="C58" s="95">
        <f>SUM(C53:C57)</f>
        <v>1140.4980622</v>
      </c>
      <c r="D58" s="36"/>
      <c r="E58" s="36"/>
      <c r="F58" s="100">
        <f>SUM(F53:F57)</f>
        <v>1</v>
      </c>
      <c r="G58" s="37"/>
      <c r="H58" s="11"/>
      <c r="L58" s="11"/>
      <c r="M58" s="11"/>
      <c r="N58" s="41"/>
    </row>
    <row r="59" spans="1:14" outlineLevel="1">
      <c r="A59" s="13" t="s">
        <v>97</v>
      </c>
      <c r="B59" s="40" t="s">
        <v>98</v>
      </c>
      <c r="C59" s="94"/>
      <c r="E59" s="36"/>
      <c r="F59" s="99">
        <f t="shared" ref="F59:F64" si="1">IF($C$58=0,"",IF(C59="[for completion]","",C59/$C$58))</f>
        <v>0</v>
      </c>
      <c r="G59" s="37"/>
      <c r="H59" s="11"/>
      <c r="L59" s="11"/>
      <c r="M59" s="11"/>
      <c r="N59" s="41"/>
    </row>
    <row r="60" spans="1:14" outlineLevel="1">
      <c r="A60" s="13" t="s">
        <v>99</v>
      </c>
      <c r="B60" s="40" t="s">
        <v>98</v>
      </c>
      <c r="C60" s="94"/>
      <c r="E60" s="36"/>
      <c r="F60" s="99">
        <f t="shared" si="1"/>
        <v>0</v>
      </c>
      <c r="G60" s="37"/>
      <c r="H60" s="11"/>
      <c r="L60" s="11"/>
      <c r="M60" s="11"/>
      <c r="N60" s="41"/>
    </row>
    <row r="61" spans="1:14" outlineLevel="1">
      <c r="A61" s="13" t="s">
        <v>100</v>
      </c>
      <c r="B61" s="40" t="s">
        <v>98</v>
      </c>
      <c r="C61" s="94"/>
      <c r="E61" s="36"/>
      <c r="F61" s="99">
        <f t="shared" si="1"/>
        <v>0</v>
      </c>
      <c r="G61" s="37"/>
      <c r="H61" s="11"/>
      <c r="L61" s="11"/>
      <c r="M61" s="11"/>
      <c r="N61" s="41"/>
    </row>
    <row r="62" spans="1:14" outlineLevel="1">
      <c r="A62" s="13" t="s">
        <v>101</v>
      </c>
      <c r="B62" s="40" t="s">
        <v>98</v>
      </c>
      <c r="C62" s="94"/>
      <c r="E62" s="36"/>
      <c r="F62" s="99">
        <f t="shared" si="1"/>
        <v>0</v>
      </c>
      <c r="G62" s="37"/>
      <c r="H62" s="11"/>
      <c r="L62" s="11"/>
      <c r="M62" s="11"/>
      <c r="N62" s="41"/>
    </row>
    <row r="63" spans="1:14" outlineLevel="1">
      <c r="A63" s="13" t="s">
        <v>102</v>
      </c>
      <c r="B63" s="40" t="s">
        <v>98</v>
      </c>
      <c r="C63" s="94"/>
      <c r="E63" s="36"/>
      <c r="F63" s="99">
        <f t="shared" si="1"/>
        <v>0</v>
      </c>
      <c r="G63" s="37"/>
      <c r="H63" s="11"/>
      <c r="L63" s="11"/>
      <c r="M63" s="11"/>
      <c r="N63" s="41"/>
    </row>
    <row r="64" spans="1:14" outlineLevel="1">
      <c r="A64" s="13" t="s">
        <v>103</v>
      </c>
      <c r="B64" s="40" t="s">
        <v>98</v>
      </c>
      <c r="C64" s="96"/>
      <c r="D64" s="41"/>
      <c r="E64" s="41"/>
      <c r="F64" s="99">
        <f t="shared" si="1"/>
        <v>0</v>
      </c>
      <c r="G64" s="39"/>
      <c r="H64" s="11"/>
      <c r="L64" s="11"/>
      <c r="M64" s="11"/>
      <c r="N64" s="41"/>
    </row>
    <row r="65" spans="1:14" ht="15" customHeight="1">
      <c r="A65" s="31"/>
      <c r="B65" s="32" t="s">
        <v>104</v>
      </c>
      <c r="C65" s="75" t="s">
        <v>989</v>
      </c>
      <c r="D65" s="75" t="s">
        <v>990</v>
      </c>
      <c r="E65" s="33"/>
      <c r="F65" s="34" t="s">
        <v>105</v>
      </c>
      <c r="G65" s="42" t="s">
        <v>106</v>
      </c>
      <c r="H65" s="11"/>
      <c r="L65" s="11"/>
      <c r="M65" s="11"/>
      <c r="N65" s="41"/>
    </row>
    <row r="66" spans="1:14">
      <c r="A66" s="13" t="s">
        <v>107</v>
      </c>
      <c r="B66" s="29" t="s">
        <v>1038</v>
      </c>
      <c r="C66" s="97">
        <v>6.82</v>
      </c>
      <c r="D66" s="13" t="s">
        <v>810</v>
      </c>
      <c r="E66" s="26"/>
      <c r="F66" s="43"/>
      <c r="G66" s="44"/>
      <c r="H66" s="11"/>
      <c r="L66" s="11"/>
      <c r="M66" s="11"/>
      <c r="N66" s="41"/>
    </row>
    <row r="67" spans="1:14">
      <c r="B67" s="29"/>
      <c r="E67" s="26"/>
      <c r="F67" s="43"/>
      <c r="G67" s="44"/>
      <c r="H67" s="11"/>
      <c r="L67" s="11"/>
      <c r="M67" s="11"/>
      <c r="N67" s="41"/>
    </row>
    <row r="68" spans="1:14">
      <c r="B68" s="29" t="s">
        <v>983</v>
      </c>
      <c r="C68" s="26"/>
      <c r="D68" s="26"/>
      <c r="E68" s="26"/>
      <c r="F68" s="44"/>
      <c r="G68" s="44"/>
      <c r="H68" s="11"/>
      <c r="L68" s="11"/>
      <c r="M68" s="11"/>
      <c r="N68" s="41"/>
    </row>
    <row r="69" spans="1:14">
      <c r="B69" s="29" t="s">
        <v>109</v>
      </c>
      <c r="E69" s="26"/>
      <c r="F69" s="44"/>
      <c r="G69" s="44"/>
      <c r="H69" s="11"/>
      <c r="L69" s="11"/>
      <c r="M69" s="11"/>
      <c r="N69" s="41"/>
    </row>
    <row r="70" spans="1:14">
      <c r="A70" s="13" t="s">
        <v>110</v>
      </c>
      <c r="B70" s="9" t="s">
        <v>1125</v>
      </c>
      <c r="C70" s="94">
        <v>167.39452367999999</v>
      </c>
      <c r="D70" s="13" t="s">
        <v>810</v>
      </c>
      <c r="E70" s="9"/>
      <c r="F70" s="99">
        <f t="shared" ref="F70:F76" si="2">IF($C$77=0,"",IF(C70="[for completion]","",C70/$C$77))</f>
        <v>0.1467731767620008</v>
      </c>
      <c r="G70" s="99" t="str">
        <f>IF($D$77=0,"",IF(D70="[Mark as ND1 if not relevant]","",D70/$D$77))</f>
        <v/>
      </c>
      <c r="H70" s="11"/>
      <c r="L70" s="11"/>
      <c r="M70" s="11"/>
      <c r="N70" s="41"/>
    </row>
    <row r="71" spans="1:14">
      <c r="A71" s="13" t="s">
        <v>111</v>
      </c>
      <c r="B71" s="9" t="s">
        <v>1126</v>
      </c>
      <c r="C71" s="94">
        <v>85.304225489999993</v>
      </c>
      <c r="D71" s="13" t="s">
        <v>810</v>
      </c>
      <c r="E71" s="9"/>
      <c r="F71" s="99">
        <f t="shared" si="2"/>
        <v>7.4795590029718848E-2</v>
      </c>
      <c r="G71" s="99" t="str">
        <f t="shared" ref="G71:G76" si="3">IF($D$77=0,"",IF(D71="[Mark as ND1 if not relevant]","",D71/$D$77))</f>
        <v/>
      </c>
      <c r="H71" s="11"/>
      <c r="L71" s="11"/>
      <c r="M71" s="11"/>
      <c r="N71" s="41"/>
    </row>
    <row r="72" spans="1:14">
      <c r="A72" s="13" t="s">
        <v>112</v>
      </c>
      <c r="B72" s="9" t="s">
        <v>1127</v>
      </c>
      <c r="C72" s="94">
        <v>58.42728761</v>
      </c>
      <c r="D72" s="13" t="s">
        <v>810</v>
      </c>
      <c r="E72" s="9"/>
      <c r="F72" s="99">
        <f t="shared" si="2"/>
        <v>5.1229624623206134E-2</v>
      </c>
      <c r="G72" s="99" t="str">
        <f t="shared" si="3"/>
        <v/>
      </c>
      <c r="H72" s="11"/>
      <c r="L72" s="11"/>
      <c r="M72" s="11"/>
      <c r="N72" s="41"/>
    </row>
    <row r="73" spans="1:14">
      <c r="A73" s="13" t="s">
        <v>113</v>
      </c>
      <c r="B73" s="9" t="s">
        <v>1128</v>
      </c>
      <c r="C73" s="94">
        <v>100.95078832999999</v>
      </c>
      <c r="D73" s="13" t="s">
        <v>810</v>
      </c>
      <c r="E73" s="9"/>
      <c r="F73" s="99">
        <f t="shared" si="2"/>
        <v>8.8514651340369455E-2</v>
      </c>
      <c r="G73" s="99" t="str">
        <f t="shared" si="3"/>
        <v/>
      </c>
      <c r="H73" s="11"/>
      <c r="L73" s="11"/>
      <c r="M73" s="11"/>
      <c r="N73" s="41"/>
    </row>
    <row r="74" spans="1:14">
      <c r="A74" s="13" t="s">
        <v>114</v>
      </c>
      <c r="B74" s="9" t="s">
        <v>1129</v>
      </c>
      <c r="C74" s="94">
        <v>74.526812030000002</v>
      </c>
      <c r="D74" s="13" t="s">
        <v>810</v>
      </c>
      <c r="E74" s="9"/>
      <c r="F74" s="99">
        <f t="shared" si="2"/>
        <v>6.5345847134750182E-2</v>
      </c>
      <c r="G74" s="99" t="str">
        <f t="shared" si="3"/>
        <v/>
      </c>
      <c r="H74" s="11"/>
      <c r="L74" s="11"/>
      <c r="M74" s="11"/>
      <c r="N74" s="41"/>
    </row>
    <row r="75" spans="1:14">
      <c r="A75" s="13" t="s">
        <v>115</v>
      </c>
      <c r="B75" s="9" t="s">
        <v>1130</v>
      </c>
      <c r="C75" s="94">
        <v>315.27369499000002</v>
      </c>
      <c r="D75" s="13" t="s">
        <v>810</v>
      </c>
      <c r="E75" s="9"/>
      <c r="F75" s="99">
        <f t="shared" si="2"/>
        <v>0.2764350992248446</v>
      </c>
      <c r="G75" s="99" t="str">
        <f t="shared" si="3"/>
        <v/>
      </c>
      <c r="H75" s="11"/>
      <c r="L75" s="11"/>
      <c r="M75" s="11"/>
      <c r="N75" s="41"/>
    </row>
    <row r="76" spans="1:14">
      <c r="A76" s="13" t="s">
        <v>116</v>
      </c>
      <c r="B76" s="9" t="s">
        <v>1131</v>
      </c>
      <c r="C76" s="94">
        <v>338.62073006999998</v>
      </c>
      <c r="D76" s="13" t="s">
        <v>810</v>
      </c>
      <c r="E76" s="9"/>
      <c r="F76" s="99">
        <f t="shared" si="2"/>
        <v>0.29690601088510993</v>
      </c>
      <c r="G76" s="99" t="str">
        <f t="shared" si="3"/>
        <v/>
      </c>
      <c r="H76" s="11"/>
      <c r="L76" s="11"/>
      <c r="M76" s="11"/>
      <c r="N76" s="41"/>
    </row>
    <row r="77" spans="1:14">
      <c r="A77" s="13" t="s">
        <v>117</v>
      </c>
      <c r="B77" s="45" t="s">
        <v>96</v>
      </c>
      <c r="C77" s="95">
        <f>SUM(C70:C76)</f>
        <v>1140.4980622</v>
      </c>
      <c r="D77" s="95">
        <f>SUM(D70:D76)</f>
        <v>0</v>
      </c>
      <c r="E77" s="29"/>
      <c r="F77" s="100">
        <f>SUM(F70:F76)</f>
        <v>0.99999999999999989</v>
      </c>
      <c r="G77" s="100">
        <f>SUM(G70:G76)</f>
        <v>0</v>
      </c>
      <c r="H77" s="11"/>
      <c r="L77" s="11"/>
      <c r="M77" s="11"/>
      <c r="N77" s="41"/>
    </row>
    <row r="78" spans="1:14" outlineLevel="1">
      <c r="A78" s="13" t="s">
        <v>118</v>
      </c>
      <c r="B78" s="46" t="s">
        <v>119</v>
      </c>
      <c r="C78" s="95"/>
      <c r="D78" s="95"/>
      <c r="E78" s="29"/>
      <c r="F78" s="99">
        <f>IF($C$77=0,"",IF(C78="[for completion]","",C78/$C$77))</f>
        <v>0</v>
      </c>
      <c r="G78" s="99" t="str">
        <f t="shared" ref="G78:G87" si="4">IF($D$77=0,"",IF(D78="[for completion]","",D78/$D$77))</f>
        <v/>
      </c>
      <c r="H78" s="11"/>
      <c r="L78" s="11"/>
      <c r="M78" s="11"/>
      <c r="N78" s="41"/>
    </row>
    <row r="79" spans="1:14" outlineLevel="1">
      <c r="A79" s="13" t="s">
        <v>120</v>
      </c>
      <c r="B79" s="46" t="s">
        <v>121</v>
      </c>
      <c r="C79" s="95"/>
      <c r="D79" s="95"/>
      <c r="E79" s="29"/>
      <c r="F79" s="99">
        <f t="shared" ref="F79:F87" si="5">IF($C$77=0,"",IF(C79="[for completion]","",C79/$C$77))</f>
        <v>0</v>
      </c>
      <c r="G79" s="99" t="str">
        <f t="shared" si="4"/>
        <v/>
      </c>
      <c r="H79" s="11"/>
      <c r="L79" s="11"/>
      <c r="M79" s="11"/>
      <c r="N79" s="41"/>
    </row>
    <row r="80" spans="1:14" outlineLevel="1">
      <c r="A80" s="13" t="s">
        <v>122</v>
      </c>
      <c r="B80" s="46" t="s">
        <v>123</v>
      </c>
      <c r="C80" s="95"/>
      <c r="D80" s="95"/>
      <c r="E80" s="29"/>
      <c r="F80" s="99">
        <f t="shared" si="5"/>
        <v>0</v>
      </c>
      <c r="G80" s="99" t="str">
        <f t="shared" si="4"/>
        <v/>
      </c>
      <c r="H80" s="11"/>
      <c r="L80" s="11"/>
      <c r="M80" s="11"/>
      <c r="N80" s="41"/>
    </row>
    <row r="81" spans="1:14" outlineLevel="1">
      <c r="A81" s="13" t="s">
        <v>124</v>
      </c>
      <c r="B81" s="46" t="s">
        <v>125</v>
      </c>
      <c r="C81" s="95"/>
      <c r="D81" s="95"/>
      <c r="E81" s="29"/>
      <c r="F81" s="99">
        <f t="shared" si="5"/>
        <v>0</v>
      </c>
      <c r="G81" s="99" t="str">
        <f t="shared" si="4"/>
        <v/>
      </c>
      <c r="H81" s="11"/>
      <c r="L81" s="11"/>
      <c r="M81" s="11"/>
      <c r="N81" s="41"/>
    </row>
    <row r="82" spans="1:14" outlineLevel="1">
      <c r="A82" s="13" t="s">
        <v>126</v>
      </c>
      <c r="B82" s="46" t="s">
        <v>127</v>
      </c>
      <c r="C82" s="95"/>
      <c r="D82" s="95"/>
      <c r="E82" s="29"/>
      <c r="F82" s="99">
        <f t="shared" si="5"/>
        <v>0</v>
      </c>
      <c r="G82" s="99" t="str">
        <f t="shared" si="4"/>
        <v/>
      </c>
      <c r="H82" s="11"/>
      <c r="L82" s="11"/>
      <c r="M82" s="11"/>
      <c r="N82" s="41"/>
    </row>
    <row r="83" spans="1:14" outlineLevel="1">
      <c r="A83" s="13" t="s">
        <v>128</v>
      </c>
      <c r="B83" s="46"/>
      <c r="C83" s="36"/>
      <c r="D83" s="36"/>
      <c r="E83" s="29"/>
      <c r="F83" s="37"/>
      <c r="G83" s="37"/>
      <c r="H83" s="11"/>
      <c r="L83" s="11"/>
      <c r="M83" s="11"/>
      <c r="N83" s="41"/>
    </row>
    <row r="84" spans="1:14" outlineLevel="1">
      <c r="A84" s="13" t="s">
        <v>129</v>
      </c>
      <c r="B84" s="46"/>
      <c r="C84" s="36"/>
      <c r="D84" s="36"/>
      <c r="E84" s="29"/>
      <c r="F84" s="37"/>
      <c r="G84" s="37"/>
      <c r="H84" s="11"/>
      <c r="L84" s="11"/>
      <c r="M84" s="11"/>
      <c r="N84" s="41"/>
    </row>
    <row r="85" spans="1:14" outlineLevel="1">
      <c r="A85" s="13" t="s">
        <v>130</v>
      </c>
      <c r="B85" s="46"/>
      <c r="C85" s="36"/>
      <c r="D85" s="36"/>
      <c r="E85" s="29"/>
      <c r="F85" s="37"/>
      <c r="G85" s="37"/>
      <c r="H85" s="11"/>
      <c r="L85" s="11"/>
      <c r="M85" s="11"/>
      <c r="N85" s="41"/>
    </row>
    <row r="86" spans="1:14" outlineLevel="1">
      <c r="A86" s="13" t="s">
        <v>131</v>
      </c>
      <c r="B86" s="45"/>
      <c r="C86" s="36"/>
      <c r="D86" s="36"/>
      <c r="E86" s="29"/>
      <c r="F86" s="37">
        <f t="shared" si="5"/>
        <v>0</v>
      </c>
      <c r="G86" s="37" t="str">
        <f t="shared" si="4"/>
        <v/>
      </c>
      <c r="H86" s="11"/>
      <c r="L86" s="11"/>
      <c r="M86" s="11"/>
      <c r="N86" s="41"/>
    </row>
    <row r="87" spans="1:14" outlineLevel="1">
      <c r="A87" s="13" t="s">
        <v>132</v>
      </c>
      <c r="B87" s="46"/>
      <c r="C87" s="36"/>
      <c r="D87" s="36"/>
      <c r="E87" s="29"/>
      <c r="F87" s="37">
        <f t="shared" si="5"/>
        <v>0</v>
      </c>
      <c r="G87" s="37" t="str">
        <f t="shared" si="4"/>
        <v/>
      </c>
      <c r="H87" s="11"/>
      <c r="L87" s="11"/>
      <c r="M87" s="11"/>
      <c r="N87" s="41"/>
    </row>
    <row r="88" spans="1:14" ht="15" customHeight="1">
      <c r="A88" s="31"/>
      <c r="B88" s="32" t="s">
        <v>133</v>
      </c>
      <c r="C88" s="75" t="s">
        <v>991</v>
      </c>
      <c r="D88" s="75" t="s">
        <v>992</v>
      </c>
      <c r="E88" s="33"/>
      <c r="F88" s="34" t="s">
        <v>134</v>
      </c>
      <c r="G88" s="31" t="s">
        <v>135</v>
      </c>
      <c r="H88" s="11"/>
      <c r="L88" s="11"/>
      <c r="M88" s="11"/>
      <c r="N88" s="41"/>
    </row>
    <row r="89" spans="1:14">
      <c r="A89" s="13" t="s">
        <v>136</v>
      </c>
      <c r="B89" s="29" t="s">
        <v>108</v>
      </c>
      <c r="C89" s="97">
        <v>3.3735200000000001</v>
      </c>
      <c r="D89" s="97">
        <v>4.3744300000000003</v>
      </c>
      <c r="E89" s="26"/>
      <c r="F89" s="105"/>
      <c r="G89" s="106"/>
      <c r="H89" s="11"/>
      <c r="L89" s="11"/>
      <c r="M89" s="11"/>
      <c r="N89" s="41"/>
    </row>
    <row r="90" spans="1:14">
      <c r="B90" s="29"/>
      <c r="C90" s="97"/>
      <c r="D90" s="97"/>
      <c r="E90" s="26"/>
      <c r="F90" s="105"/>
      <c r="G90" s="106"/>
      <c r="H90" s="11"/>
      <c r="L90" s="11"/>
      <c r="M90" s="11"/>
      <c r="N90" s="41"/>
    </row>
    <row r="91" spans="1:14">
      <c r="B91" s="29" t="s">
        <v>984</v>
      </c>
      <c r="C91" s="104"/>
      <c r="D91" s="104"/>
      <c r="E91" s="26"/>
      <c r="F91" s="106"/>
      <c r="G91" s="106"/>
      <c r="H91" s="11"/>
      <c r="L91" s="11"/>
      <c r="M91" s="11"/>
      <c r="N91" s="41"/>
    </row>
    <row r="92" spans="1:14">
      <c r="A92" s="13" t="s">
        <v>137</v>
      </c>
      <c r="B92" s="29" t="s">
        <v>109</v>
      </c>
      <c r="C92" s="97"/>
      <c r="D92" s="97"/>
      <c r="E92" s="26"/>
      <c r="F92" s="106"/>
      <c r="G92" s="106"/>
      <c r="H92" s="11"/>
      <c r="L92" s="11"/>
      <c r="M92" s="11"/>
      <c r="N92" s="41"/>
    </row>
    <row r="93" spans="1:14">
      <c r="A93" s="13" t="s">
        <v>138</v>
      </c>
      <c r="B93" s="9" t="s">
        <v>1125</v>
      </c>
      <c r="C93" s="94">
        <v>0</v>
      </c>
      <c r="D93" s="94">
        <v>0</v>
      </c>
      <c r="E93" s="9"/>
      <c r="F93" s="99">
        <f>IF($C$100=0,"",IF(C93="[for completion]","",IF(C93="","",C93/$C$100)))</f>
        <v>0</v>
      </c>
      <c r="G93" s="99">
        <f>IF($D$100=0,"",IF(D93="[Mark as ND1 if not relevant]","",IF(D93="","",D93/$D$100)))</f>
        <v>0</v>
      </c>
      <c r="H93" s="11"/>
      <c r="L93" s="11"/>
      <c r="M93" s="11"/>
      <c r="N93" s="41"/>
    </row>
    <row r="94" spans="1:14">
      <c r="A94" s="13" t="s">
        <v>139</v>
      </c>
      <c r="B94" s="9" t="s">
        <v>1126</v>
      </c>
      <c r="C94" s="94">
        <v>0</v>
      </c>
      <c r="D94" s="94">
        <v>0</v>
      </c>
      <c r="E94" s="9"/>
      <c r="F94" s="99">
        <f t="shared" ref="F94:F99" si="6">IF($C$100=0,"",IF(C94="[for completion]","",IF(C94="","",C94/$C$100)))</f>
        <v>0</v>
      </c>
      <c r="G94" s="99">
        <f t="shared" ref="G94:G99" si="7">IF($D$100=0,"",IF(D94="[Mark as ND1 if not relevant]","",IF(D94="","",D94/$D$100)))</f>
        <v>0</v>
      </c>
      <c r="H94" s="11"/>
      <c r="L94" s="11"/>
      <c r="M94" s="11"/>
      <c r="N94" s="41"/>
    </row>
    <row r="95" spans="1:14">
      <c r="A95" s="13" t="s">
        <v>140</v>
      </c>
      <c r="B95" s="9" t="s">
        <v>1127</v>
      </c>
      <c r="C95" s="94">
        <v>300</v>
      </c>
      <c r="D95" s="94">
        <v>0</v>
      </c>
      <c r="E95" s="9"/>
      <c r="F95" s="99">
        <f t="shared" si="6"/>
        <v>0.33333333333333331</v>
      </c>
      <c r="G95" s="99">
        <f t="shared" si="7"/>
        <v>0</v>
      </c>
      <c r="H95" s="11"/>
      <c r="L95" s="11"/>
      <c r="M95" s="11"/>
      <c r="N95" s="41"/>
    </row>
    <row r="96" spans="1:14">
      <c r="A96" s="13" t="s">
        <v>141</v>
      </c>
      <c r="B96" s="9" t="s">
        <v>1128</v>
      </c>
      <c r="C96" s="94">
        <v>300</v>
      </c>
      <c r="D96" s="94">
        <v>300</v>
      </c>
      <c r="E96" s="9"/>
      <c r="F96" s="99">
        <f t="shared" si="6"/>
        <v>0.33333333333333331</v>
      </c>
      <c r="G96" s="99">
        <f t="shared" si="7"/>
        <v>0.33333333333333331</v>
      </c>
      <c r="H96" s="11"/>
      <c r="L96" s="11"/>
      <c r="M96" s="11"/>
      <c r="N96" s="41"/>
    </row>
    <row r="97" spans="1:14">
      <c r="A97" s="13" t="s">
        <v>142</v>
      </c>
      <c r="B97" s="9" t="s">
        <v>1129</v>
      </c>
      <c r="C97" s="94">
        <v>300</v>
      </c>
      <c r="D97" s="94">
        <v>300</v>
      </c>
      <c r="E97" s="9"/>
      <c r="F97" s="99">
        <f t="shared" si="6"/>
        <v>0.33333333333333331</v>
      </c>
      <c r="G97" s="99">
        <f t="shared" si="7"/>
        <v>0.33333333333333331</v>
      </c>
      <c r="H97" s="11"/>
      <c r="L97" s="11"/>
      <c r="M97" s="11"/>
    </row>
    <row r="98" spans="1:14">
      <c r="A98" s="13" t="s">
        <v>143</v>
      </c>
      <c r="B98" s="9" t="s">
        <v>1130</v>
      </c>
      <c r="C98" s="94">
        <v>0</v>
      </c>
      <c r="D98" s="94">
        <v>300</v>
      </c>
      <c r="E98" s="9"/>
      <c r="F98" s="99">
        <f t="shared" si="6"/>
        <v>0</v>
      </c>
      <c r="G98" s="99">
        <f t="shared" si="7"/>
        <v>0.33333333333333331</v>
      </c>
      <c r="H98" s="11"/>
      <c r="L98" s="11"/>
      <c r="M98" s="11"/>
    </row>
    <row r="99" spans="1:14">
      <c r="A99" s="13" t="s">
        <v>144</v>
      </c>
      <c r="B99" s="9" t="s">
        <v>1131</v>
      </c>
      <c r="C99" s="94">
        <v>0</v>
      </c>
      <c r="D99" s="94">
        <v>0</v>
      </c>
      <c r="E99" s="9"/>
      <c r="F99" s="99">
        <f t="shared" si="6"/>
        <v>0</v>
      </c>
      <c r="G99" s="99">
        <f t="shared" si="7"/>
        <v>0</v>
      </c>
      <c r="H99" s="11"/>
      <c r="L99" s="11"/>
      <c r="M99" s="11"/>
    </row>
    <row r="100" spans="1:14">
      <c r="A100" s="13" t="s">
        <v>145</v>
      </c>
      <c r="B100" s="45" t="s">
        <v>96</v>
      </c>
      <c r="C100" s="95">
        <f>SUM(C93:C99)</f>
        <v>900</v>
      </c>
      <c r="D100" s="95">
        <f>SUM(D93:D99)</f>
        <v>900</v>
      </c>
      <c r="E100" s="29"/>
      <c r="F100" s="100">
        <f>SUM(F93:F99)</f>
        <v>1</v>
      </c>
      <c r="G100" s="100">
        <f>SUM(G93:G99)</f>
        <v>1</v>
      </c>
      <c r="H100" s="11"/>
      <c r="L100" s="11"/>
      <c r="M100" s="11"/>
    </row>
    <row r="101" spans="1:14" outlineLevel="1">
      <c r="A101" s="13" t="s">
        <v>146</v>
      </c>
      <c r="B101" s="46" t="s">
        <v>119</v>
      </c>
      <c r="C101" s="95"/>
      <c r="D101" s="95"/>
      <c r="E101" s="29"/>
      <c r="F101" s="99">
        <f t="shared" ref="F101:F105" si="8">IF($C$100=0,"",IF(C101="[for completion]","",C101/$C$100))</f>
        <v>0</v>
      </c>
      <c r="G101" s="99">
        <f t="shared" ref="G101:G105" si="9">IF($D$100=0,"",IF(D101="[for completion]","",D101/$D$100))</f>
        <v>0</v>
      </c>
      <c r="H101" s="11"/>
      <c r="L101" s="11"/>
      <c r="M101" s="11"/>
    </row>
    <row r="102" spans="1:14" outlineLevel="1">
      <c r="A102" s="13" t="s">
        <v>147</v>
      </c>
      <c r="B102" s="46" t="s">
        <v>121</v>
      </c>
      <c r="C102" s="95"/>
      <c r="D102" s="95"/>
      <c r="E102" s="29"/>
      <c r="F102" s="99">
        <f t="shared" si="8"/>
        <v>0</v>
      </c>
      <c r="G102" s="99">
        <f t="shared" si="9"/>
        <v>0</v>
      </c>
      <c r="H102" s="11"/>
      <c r="L102" s="11"/>
      <c r="M102" s="11"/>
    </row>
    <row r="103" spans="1:14" outlineLevel="1">
      <c r="A103" s="13" t="s">
        <v>148</v>
      </c>
      <c r="B103" s="46" t="s">
        <v>123</v>
      </c>
      <c r="C103" s="95"/>
      <c r="D103" s="95"/>
      <c r="E103" s="29"/>
      <c r="F103" s="99">
        <f t="shared" si="8"/>
        <v>0</v>
      </c>
      <c r="G103" s="99">
        <f t="shared" si="9"/>
        <v>0</v>
      </c>
      <c r="H103" s="11"/>
      <c r="L103" s="11"/>
      <c r="M103" s="11"/>
    </row>
    <row r="104" spans="1:14" outlineLevel="1">
      <c r="A104" s="13" t="s">
        <v>149</v>
      </c>
      <c r="B104" s="46" t="s">
        <v>125</v>
      </c>
      <c r="C104" s="95"/>
      <c r="D104" s="95"/>
      <c r="E104" s="29"/>
      <c r="F104" s="99">
        <f t="shared" si="8"/>
        <v>0</v>
      </c>
      <c r="G104" s="99">
        <f t="shared" si="9"/>
        <v>0</v>
      </c>
      <c r="H104" s="11"/>
      <c r="L104" s="11"/>
      <c r="M104" s="11"/>
    </row>
    <row r="105" spans="1:14" outlineLevel="1">
      <c r="A105" s="13" t="s">
        <v>150</v>
      </c>
      <c r="B105" s="46" t="s">
        <v>127</v>
      </c>
      <c r="C105" s="95"/>
      <c r="D105" s="95"/>
      <c r="E105" s="29"/>
      <c r="F105" s="99">
        <f t="shared" si="8"/>
        <v>0</v>
      </c>
      <c r="G105" s="99">
        <f t="shared" si="9"/>
        <v>0</v>
      </c>
      <c r="H105" s="11"/>
      <c r="L105" s="11"/>
      <c r="M105" s="11"/>
    </row>
    <row r="106" spans="1:14" outlineLevel="1">
      <c r="A106" s="13" t="s">
        <v>151</v>
      </c>
      <c r="B106" s="46"/>
      <c r="C106" s="36"/>
      <c r="D106" s="36"/>
      <c r="E106" s="29"/>
      <c r="F106" s="37"/>
      <c r="G106" s="37"/>
      <c r="H106" s="11"/>
      <c r="L106" s="11"/>
      <c r="M106" s="11"/>
    </row>
    <row r="107" spans="1:14" outlineLevel="1">
      <c r="A107" s="13" t="s">
        <v>152</v>
      </c>
      <c r="B107" s="46"/>
      <c r="C107" s="36"/>
      <c r="D107" s="36"/>
      <c r="E107" s="29"/>
      <c r="F107" s="37"/>
      <c r="G107" s="37"/>
      <c r="H107" s="11"/>
      <c r="L107" s="11"/>
      <c r="M107" s="11"/>
    </row>
    <row r="108" spans="1:14" outlineLevel="1">
      <c r="A108" s="13" t="s">
        <v>153</v>
      </c>
      <c r="B108" s="45"/>
      <c r="C108" s="36"/>
      <c r="D108" s="36"/>
      <c r="E108" s="29"/>
      <c r="F108" s="37"/>
      <c r="G108" s="37"/>
      <c r="H108" s="11"/>
      <c r="L108" s="11"/>
      <c r="M108" s="11"/>
    </row>
    <row r="109" spans="1:14" outlineLevel="1">
      <c r="A109" s="13" t="s">
        <v>154</v>
      </c>
      <c r="B109" s="46"/>
      <c r="C109" s="36"/>
      <c r="D109" s="36"/>
      <c r="E109" s="29"/>
      <c r="F109" s="37"/>
      <c r="G109" s="37"/>
      <c r="H109" s="11"/>
      <c r="L109" s="11"/>
      <c r="M109" s="11"/>
    </row>
    <row r="110" spans="1:14" outlineLevel="1">
      <c r="A110" s="13" t="s">
        <v>155</v>
      </c>
      <c r="B110" s="46"/>
      <c r="C110" s="36"/>
      <c r="D110" s="36"/>
      <c r="E110" s="29"/>
      <c r="F110" s="37"/>
      <c r="G110" s="37"/>
      <c r="H110" s="11"/>
      <c r="L110" s="11"/>
      <c r="M110" s="11"/>
    </row>
    <row r="111" spans="1:14" ht="15" customHeight="1">
      <c r="A111" s="31"/>
      <c r="B111" s="98" t="s">
        <v>1148</v>
      </c>
      <c r="C111" s="34" t="s">
        <v>156</v>
      </c>
      <c r="D111" s="34" t="s">
        <v>157</v>
      </c>
      <c r="E111" s="33"/>
      <c r="F111" s="34" t="s">
        <v>158</v>
      </c>
      <c r="G111" s="34" t="s">
        <v>159</v>
      </c>
      <c r="H111" s="11"/>
      <c r="L111" s="11"/>
      <c r="M111" s="11"/>
    </row>
    <row r="112" spans="1:14" s="47" customFormat="1">
      <c r="A112" s="13" t="s">
        <v>160</v>
      </c>
      <c r="B112" s="29" t="s">
        <v>161</v>
      </c>
      <c r="C112" s="94">
        <v>1140.4980622</v>
      </c>
      <c r="D112" s="94">
        <v>1140.4980622</v>
      </c>
      <c r="E112" s="37"/>
      <c r="F112" s="99">
        <f>IF($C$129=0,"",IF(C112="[for completion]","",IF(C112="","",C112/$C$129)))</f>
        <v>1</v>
      </c>
      <c r="G112" s="99">
        <f>IF($D$129=0,"",IF(D112="[for completion]","",IF(D112="","",D112/$D$129)))</f>
        <v>1</v>
      </c>
      <c r="I112" s="13"/>
      <c r="J112" s="13"/>
      <c r="K112" s="13"/>
      <c r="L112" s="11" t="s">
        <v>1134</v>
      </c>
      <c r="M112" s="11"/>
      <c r="N112" s="11"/>
    </row>
    <row r="113" spans="1:14" s="47" customFormat="1">
      <c r="A113" s="13" t="s">
        <v>162</v>
      </c>
      <c r="B113" s="29" t="s">
        <v>1135</v>
      </c>
      <c r="C113" s="94">
        <v>0</v>
      </c>
      <c r="D113" s="94">
        <v>0</v>
      </c>
      <c r="E113" s="37"/>
      <c r="F113" s="99">
        <f t="shared" ref="F113:F128" si="10">IF($C$129=0,"",IF(C113="[for completion]","",IF(C113="","",C113/$C$129)))</f>
        <v>0</v>
      </c>
      <c r="G113" s="99">
        <f t="shared" ref="G113:G128" si="11">IF($D$129=0,"",IF(D113="[for completion]","",IF(D113="","",D113/$D$129)))</f>
        <v>0</v>
      </c>
      <c r="I113" s="13"/>
      <c r="J113" s="13"/>
      <c r="K113" s="13"/>
      <c r="L113" s="29" t="s">
        <v>1135</v>
      </c>
      <c r="M113" s="11"/>
      <c r="N113" s="11"/>
    </row>
    <row r="114" spans="1:14" s="47" customFormat="1">
      <c r="A114" s="13" t="s">
        <v>163</v>
      </c>
      <c r="B114" s="29" t="s">
        <v>170</v>
      </c>
      <c r="C114" s="94">
        <v>0</v>
      </c>
      <c r="D114" s="94">
        <v>0</v>
      </c>
      <c r="E114" s="37"/>
      <c r="F114" s="99">
        <f t="shared" si="10"/>
        <v>0</v>
      </c>
      <c r="G114" s="99">
        <f t="shared" si="11"/>
        <v>0</v>
      </c>
      <c r="I114" s="13"/>
      <c r="J114" s="13"/>
      <c r="K114" s="13"/>
      <c r="L114" s="29" t="s">
        <v>170</v>
      </c>
      <c r="M114" s="11"/>
      <c r="N114" s="11"/>
    </row>
    <row r="115" spans="1:14" s="47" customFormat="1">
      <c r="A115" s="13" t="s">
        <v>164</v>
      </c>
      <c r="B115" s="29" t="s">
        <v>1136</v>
      </c>
      <c r="C115" s="94">
        <v>0</v>
      </c>
      <c r="D115" s="94">
        <v>0</v>
      </c>
      <c r="E115" s="37"/>
      <c r="F115" s="99">
        <f t="shared" si="10"/>
        <v>0</v>
      </c>
      <c r="G115" s="99">
        <f t="shared" si="11"/>
        <v>0</v>
      </c>
      <c r="I115" s="13"/>
      <c r="J115" s="13"/>
      <c r="K115" s="13"/>
      <c r="L115" s="29" t="s">
        <v>1136</v>
      </c>
      <c r="M115" s="11"/>
      <c r="N115" s="11"/>
    </row>
    <row r="116" spans="1:14" s="47" customFormat="1">
      <c r="A116" s="13" t="s">
        <v>166</v>
      </c>
      <c r="B116" s="29" t="s">
        <v>1137</v>
      </c>
      <c r="C116" s="94">
        <v>0</v>
      </c>
      <c r="D116" s="94">
        <v>0</v>
      </c>
      <c r="E116" s="37"/>
      <c r="F116" s="99">
        <f t="shared" si="10"/>
        <v>0</v>
      </c>
      <c r="G116" s="99">
        <f t="shared" si="11"/>
        <v>0</v>
      </c>
      <c r="I116" s="13"/>
      <c r="J116" s="13"/>
      <c r="K116" s="13"/>
      <c r="L116" s="29" t="s">
        <v>1137</v>
      </c>
      <c r="M116" s="11"/>
      <c r="N116" s="11"/>
    </row>
    <row r="117" spans="1:14" s="47" customFormat="1">
      <c r="A117" s="13" t="s">
        <v>167</v>
      </c>
      <c r="B117" s="29" t="s">
        <v>172</v>
      </c>
      <c r="C117" s="94">
        <v>0</v>
      </c>
      <c r="D117" s="94">
        <v>0</v>
      </c>
      <c r="E117" s="29"/>
      <c r="F117" s="99">
        <f t="shared" si="10"/>
        <v>0</v>
      </c>
      <c r="G117" s="99">
        <f t="shared" si="11"/>
        <v>0</v>
      </c>
      <c r="I117" s="13"/>
      <c r="J117" s="13"/>
      <c r="K117" s="13"/>
      <c r="L117" s="29" t="s">
        <v>172</v>
      </c>
      <c r="M117" s="11"/>
      <c r="N117" s="11"/>
    </row>
    <row r="118" spans="1:14">
      <c r="A118" s="13" t="s">
        <v>168</v>
      </c>
      <c r="B118" s="29" t="s">
        <v>174</v>
      </c>
      <c r="C118" s="94">
        <v>0</v>
      </c>
      <c r="D118" s="94">
        <v>0</v>
      </c>
      <c r="E118" s="29"/>
      <c r="F118" s="99">
        <f t="shared" si="10"/>
        <v>0</v>
      </c>
      <c r="G118" s="99">
        <f t="shared" si="11"/>
        <v>0</v>
      </c>
      <c r="L118" s="29" t="s">
        <v>174</v>
      </c>
      <c r="M118" s="11"/>
    </row>
    <row r="119" spans="1:14">
      <c r="A119" s="13" t="s">
        <v>169</v>
      </c>
      <c r="B119" s="29" t="s">
        <v>1138</v>
      </c>
      <c r="C119" s="94">
        <v>0</v>
      </c>
      <c r="D119" s="94">
        <v>0</v>
      </c>
      <c r="E119" s="29"/>
      <c r="F119" s="99">
        <f t="shared" si="10"/>
        <v>0</v>
      </c>
      <c r="G119" s="99">
        <f t="shared" si="11"/>
        <v>0</v>
      </c>
      <c r="L119" s="29" t="s">
        <v>1138</v>
      </c>
      <c r="M119" s="11"/>
    </row>
    <row r="120" spans="1:14">
      <c r="A120" s="13" t="s">
        <v>171</v>
      </c>
      <c r="B120" s="29" t="s">
        <v>176</v>
      </c>
      <c r="C120" s="94">
        <v>0</v>
      </c>
      <c r="D120" s="94">
        <v>0</v>
      </c>
      <c r="E120" s="29"/>
      <c r="F120" s="99">
        <f t="shared" si="10"/>
        <v>0</v>
      </c>
      <c r="G120" s="99">
        <f t="shared" si="11"/>
        <v>0</v>
      </c>
      <c r="L120" s="29" t="s">
        <v>176</v>
      </c>
      <c r="M120" s="11"/>
    </row>
    <row r="121" spans="1:14">
      <c r="A121" s="13" t="s">
        <v>173</v>
      </c>
      <c r="B121" s="29" t="s">
        <v>1145</v>
      </c>
      <c r="C121" s="94">
        <v>0</v>
      </c>
      <c r="D121" s="94">
        <v>0</v>
      </c>
      <c r="E121" s="29"/>
      <c r="F121" s="99">
        <f t="shared" ref="F121" si="12">IF($C$129=0,"",IF(C121="[for completion]","",IF(C121="","",C121/$C$129)))</f>
        <v>0</v>
      </c>
      <c r="G121" s="99">
        <f t="shared" ref="G121" si="13">IF($D$129=0,"",IF(D121="[for completion]","",IF(D121="","",D121/$D$129)))</f>
        <v>0</v>
      </c>
      <c r="L121" s="29"/>
      <c r="M121" s="11"/>
    </row>
    <row r="122" spans="1:14">
      <c r="A122" s="13" t="s">
        <v>175</v>
      </c>
      <c r="B122" s="29" t="s">
        <v>178</v>
      </c>
      <c r="C122" s="94">
        <v>0</v>
      </c>
      <c r="D122" s="94">
        <v>0</v>
      </c>
      <c r="E122" s="29"/>
      <c r="F122" s="99">
        <f t="shared" si="10"/>
        <v>0</v>
      </c>
      <c r="G122" s="99">
        <f t="shared" si="11"/>
        <v>0</v>
      </c>
      <c r="L122" s="29" t="s">
        <v>178</v>
      </c>
      <c r="M122" s="11"/>
    </row>
    <row r="123" spans="1:14">
      <c r="A123" s="13" t="s">
        <v>177</v>
      </c>
      <c r="B123" s="29" t="s">
        <v>165</v>
      </c>
      <c r="C123" s="94">
        <v>0</v>
      </c>
      <c r="D123" s="94">
        <v>0</v>
      </c>
      <c r="E123" s="29"/>
      <c r="F123" s="99">
        <f t="shared" si="10"/>
        <v>0</v>
      </c>
      <c r="G123" s="99">
        <f t="shared" si="11"/>
        <v>0</v>
      </c>
      <c r="L123" s="29" t="s">
        <v>165</v>
      </c>
      <c r="M123" s="11"/>
    </row>
    <row r="124" spans="1:14">
      <c r="A124" s="13" t="s">
        <v>179</v>
      </c>
      <c r="B124" s="9" t="s">
        <v>1140</v>
      </c>
      <c r="C124" s="94">
        <v>0</v>
      </c>
      <c r="D124" s="94">
        <v>0</v>
      </c>
      <c r="E124" s="29"/>
      <c r="F124" s="99">
        <f t="shared" si="10"/>
        <v>0</v>
      </c>
      <c r="G124" s="99">
        <f t="shared" si="11"/>
        <v>0</v>
      </c>
      <c r="L124" s="9" t="s">
        <v>1140</v>
      </c>
      <c r="M124" s="11"/>
    </row>
    <row r="125" spans="1:14">
      <c r="A125" s="13" t="s">
        <v>181</v>
      </c>
      <c r="B125" s="29" t="s">
        <v>180</v>
      </c>
      <c r="C125" s="94">
        <v>0</v>
      </c>
      <c r="D125" s="94">
        <v>0</v>
      </c>
      <c r="E125" s="29"/>
      <c r="F125" s="99">
        <f t="shared" si="10"/>
        <v>0</v>
      </c>
      <c r="G125" s="99">
        <f t="shared" si="11"/>
        <v>0</v>
      </c>
      <c r="L125" s="29" t="s">
        <v>180</v>
      </c>
      <c r="M125" s="11"/>
    </row>
    <row r="126" spans="1:14">
      <c r="A126" s="13" t="s">
        <v>183</v>
      </c>
      <c r="B126" s="29" t="s">
        <v>182</v>
      </c>
      <c r="C126" s="94">
        <v>0</v>
      </c>
      <c r="D126" s="94">
        <v>0</v>
      </c>
      <c r="E126" s="29"/>
      <c r="F126" s="99">
        <f t="shared" si="10"/>
        <v>0</v>
      </c>
      <c r="G126" s="99">
        <f t="shared" si="11"/>
        <v>0</v>
      </c>
      <c r="H126" s="41"/>
      <c r="L126" s="29" t="s">
        <v>182</v>
      </c>
      <c r="M126" s="11"/>
    </row>
    <row r="127" spans="1:14">
      <c r="A127" s="13" t="s">
        <v>184</v>
      </c>
      <c r="B127" s="29" t="s">
        <v>1139</v>
      </c>
      <c r="C127" s="94">
        <v>0</v>
      </c>
      <c r="D127" s="94">
        <v>0</v>
      </c>
      <c r="E127" s="29"/>
      <c r="F127" s="99">
        <f t="shared" ref="F127" si="14">IF($C$129=0,"",IF(C127="[for completion]","",IF(C127="","",C127/$C$129)))</f>
        <v>0</v>
      </c>
      <c r="G127" s="99">
        <f t="shared" ref="G127" si="15">IF($D$129=0,"",IF(D127="[for completion]","",IF(D127="","",D127/$D$129)))</f>
        <v>0</v>
      </c>
      <c r="H127" s="11"/>
      <c r="L127" s="29" t="s">
        <v>1139</v>
      </c>
      <c r="M127" s="11"/>
    </row>
    <row r="128" spans="1:14">
      <c r="A128" s="13" t="s">
        <v>1141</v>
      </c>
      <c r="B128" s="29" t="s">
        <v>94</v>
      </c>
      <c r="C128" s="94">
        <v>0</v>
      </c>
      <c r="D128" s="94">
        <v>0</v>
      </c>
      <c r="E128" s="29"/>
      <c r="F128" s="99">
        <f t="shared" si="10"/>
        <v>0</v>
      </c>
      <c r="G128" s="99">
        <f t="shared" si="11"/>
        <v>0</v>
      </c>
      <c r="H128" s="11"/>
      <c r="L128" s="11"/>
      <c r="M128" s="11"/>
    </row>
    <row r="129" spans="1:14">
      <c r="A129" s="13" t="s">
        <v>1144</v>
      </c>
      <c r="B129" s="45" t="s">
        <v>96</v>
      </c>
      <c r="C129" s="94">
        <f>SUM(C112:C128)</f>
        <v>1140.4980622</v>
      </c>
      <c r="D129" s="94">
        <f>SUM(D112:D128)</f>
        <v>1140.4980622</v>
      </c>
      <c r="E129" s="29"/>
      <c r="F129" s="93">
        <f>SUM(F112:F128)</f>
        <v>1</v>
      </c>
      <c r="G129" s="93">
        <f>SUM(G112:G128)</f>
        <v>1</v>
      </c>
      <c r="H129" s="11"/>
      <c r="L129" s="11"/>
      <c r="M129" s="11"/>
    </row>
    <row r="130" spans="1:14" outlineLevel="1">
      <c r="A130" s="13" t="s">
        <v>185</v>
      </c>
      <c r="B130" s="40" t="s">
        <v>98</v>
      </c>
      <c r="C130" s="94"/>
      <c r="D130" s="94"/>
      <c r="E130" s="29"/>
      <c r="F130" s="99" t="str">
        <f>IF($C$129=0,"",IF(C130="[for completion]","",IF(C130="","",C130/$C$129)))</f>
        <v/>
      </c>
      <c r="G130" s="99" t="str">
        <f>IF($D$129=0,"",IF(D130="[for completion]","",IF(D130="","",D130/$D$129)))</f>
        <v/>
      </c>
      <c r="H130" s="11"/>
      <c r="L130" s="11"/>
      <c r="M130" s="11"/>
    </row>
    <row r="131" spans="1:14" outlineLevel="1">
      <c r="A131" s="13" t="s">
        <v>186</v>
      </c>
      <c r="B131" s="40" t="s">
        <v>98</v>
      </c>
      <c r="C131" s="94"/>
      <c r="D131" s="94"/>
      <c r="E131" s="29"/>
      <c r="F131" s="99">
        <f t="shared" ref="F131:F136" si="16">IF($C$129=0,"",IF(C131="[for completion]","",C131/$C$129))</f>
        <v>0</v>
      </c>
      <c r="G131" s="99">
        <f t="shared" ref="G131:G136" si="17">IF($D$129=0,"",IF(D131="[for completion]","",D131/$D$129))</f>
        <v>0</v>
      </c>
      <c r="H131" s="11"/>
      <c r="L131" s="11"/>
      <c r="M131" s="11"/>
    </row>
    <row r="132" spans="1:14" outlineLevel="1">
      <c r="A132" s="13" t="s">
        <v>187</v>
      </c>
      <c r="B132" s="40" t="s">
        <v>98</v>
      </c>
      <c r="C132" s="94"/>
      <c r="D132" s="94"/>
      <c r="E132" s="29"/>
      <c r="F132" s="99">
        <f t="shared" si="16"/>
        <v>0</v>
      </c>
      <c r="G132" s="99">
        <f t="shared" si="17"/>
        <v>0</v>
      </c>
      <c r="H132" s="11"/>
      <c r="L132" s="11"/>
      <c r="M132" s="11"/>
    </row>
    <row r="133" spans="1:14" outlineLevel="1">
      <c r="A133" s="13" t="s">
        <v>188</v>
      </c>
      <c r="B133" s="40" t="s">
        <v>98</v>
      </c>
      <c r="C133" s="94"/>
      <c r="D133" s="94"/>
      <c r="E133" s="29"/>
      <c r="F133" s="99">
        <f t="shared" si="16"/>
        <v>0</v>
      </c>
      <c r="G133" s="99">
        <f t="shared" si="17"/>
        <v>0</v>
      </c>
      <c r="H133" s="11"/>
      <c r="L133" s="11"/>
      <c r="M133" s="11"/>
    </row>
    <row r="134" spans="1:14" outlineLevel="1">
      <c r="A134" s="13" t="s">
        <v>189</v>
      </c>
      <c r="B134" s="40" t="s">
        <v>98</v>
      </c>
      <c r="C134" s="94"/>
      <c r="D134" s="94"/>
      <c r="E134" s="29"/>
      <c r="F134" s="99">
        <f t="shared" si="16"/>
        <v>0</v>
      </c>
      <c r="G134" s="99">
        <f t="shared" si="17"/>
        <v>0</v>
      </c>
      <c r="H134" s="11"/>
      <c r="L134" s="11"/>
      <c r="M134" s="11"/>
    </row>
    <row r="135" spans="1:14" outlineLevel="1">
      <c r="A135" s="13" t="s">
        <v>190</v>
      </c>
      <c r="B135" s="40" t="s">
        <v>98</v>
      </c>
      <c r="C135" s="94"/>
      <c r="D135" s="94"/>
      <c r="E135" s="29"/>
      <c r="F135" s="99">
        <f t="shared" si="16"/>
        <v>0</v>
      </c>
      <c r="G135" s="99">
        <f t="shared" si="17"/>
        <v>0</v>
      </c>
      <c r="H135" s="11"/>
      <c r="L135" s="11"/>
      <c r="M135" s="11"/>
    </row>
    <row r="136" spans="1:14" outlineLevel="1">
      <c r="A136" s="13" t="s">
        <v>191</v>
      </c>
      <c r="B136" s="40" t="s">
        <v>98</v>
      </c>
      <c r="C136" s="94"/>
      <c r="D136" s="94"/>
      <c r="E136" s="29"/>
      <c r="F136" s="99">
        <f t="shared" si="16"/>
        <v>0</v>
      </c>
      <c r="G136" s="99">
        <f t="shared" si="17"/>
        <v>0</v>
      </c>
      <c r="H136" s="11"/>
      <c r="L136" s="11"/>
      <c r="M136" s="11"/>
    </row>
    <row r="137" spans="1:14" ht="15" customHeight="1">
      <c r="A137" s="31"/>
      <c r="B137" s="32" t="s">
        <v>192</v>
      </c>
      <c r="C137" s="34" t="s">
        <v>156</v>
      </c>
      <c r="D137" s="34" t="s">
        <v>157</v>
      </c>
      <c r="E137" s="33"/>
      <c r="F137" s="34" t="s">
        <v>158</v>
      </c>
      <c r="G137" s="34" t="s">
        <v>159</v>
      </c>
      <c r="H137" s="11"/>
      <c r="L137" s="11"/>
      <c r="M137" s="11"/>
    </row>
    <row r="138" spans="1:14" s="47" customFormat="1">
      <c r="A138" s="13" t="s">
        <v>193</v>
      </c>
      <c r="B138" s="29" t="s">
        <v>161</v>
      </c>
      <c r="C138" s="94">
        <v>900</v>
      </c>
      <c r="D138" s="94">
        <v>900</v>
      </c>
      <c r="E138" s="37"/>
      <c r="F138" s="99">
        <f>IF($C$155=0,"",IF(C138="[for completion]","",IF(C138="","",C138/$C$155)))</f>
        <v>1</v>
      </c>
      <c r="G138" s="99">
        <f>IF($D$155=0,"",IF(D138="[for completion]","",IF(D138="","",D138/$D$155)))</f>
        <v>1</v>
      </c>
      <c r="H138" s="11"/>
      <c r="I138" s="13"/>
      <c r="J138" s="13"/>
      <c r="K138" s="13"/>
      <c r="L138" s="11"/>
      <c r="M138" s="11"/>
      <c r="N138" s="11"/>
    </row>
    <row r="139" spans="1:14" s="47" customFormat="1">
      <c r="A139" s="13" t="s">
        <v>194</v>
      </c>
      <c r="B139" s="29" t="s">
        <v>1135</v>
      </c>
      <c r="C139" s="94">
        <v>0</v>
      </c>
      <c r="D139" s="94">
        <v>0</v>
      </c>
      <c r="E139" s="37"/>
      <c r="F139" s="99">
        <f t="shared" ref="F139:F146" si="18">IF($C$155=0,"",IF(C139="[for completion]","",IF(C139="","",C139/$C$155)))</f>
        <v>0</v>
      </c>
      <c r="G139" s="99">
        <f t="shared" ref="G139:G146" si="19">IF($D$155=0,"",IF(D139="[for completion]","",IF(D139="","",D139/$D$155)))</f>
        <v>0</v>
      </c>
      <c r="H139" s="11"/>
      <c r="I139" s="13"/>
      <c r="J139" s="13"/>
      <c r="K139" s="13"/>
      <c r="L139" s="11"/>
      <c r="M139" s="11"/>
      <c r="N139" s="11"/>
    </row>
    <row r="140" spans="1:14" s="47" customFormat="1">
      <c r="A140" s="13" t="s">
        <v>195</v>
      </c>
      <c r="B140" s="29" t="s">
        <v>170</v>
      </c>
      <c r="C140" s="94">
        <v>0</v>
      </c>
      <c r="D140" s="94">
        <v>0</v>
      </c>
      <c r="E140" s="37"/>
      <c r="F140" s="99">
        <f t="shared" si="18"/>
        <v>0</v>
      </c>
      <c r="G140" s="99">
        <f t="shared" si="19"/>
        <v>0</v>
      </c>
      <c r="H140" s="11"/>
      <c r="I140" s="13"/>
      <c r="J140" s="13"/>
      <c r="K140" s="13"/>
      <c r="L140" s="11"/>
      <c r="M140" s="11"/>
      <c r="N140" s="11"/>
    </row>
    <row r="141" spans="1:14" s="47" customFormat="1">
      <c r="A141" s="13" t="s">
        <v>196</v>
      </c>
      <c r="B141" s="29" t="s">
        <v>1136</v>
      </c>
      <c r="C141" s="94">
        <v>0</v>
      </c>
      <c r="D141" s="94">
        <v>0</v>
      </c>
      <c r="E141" s="37"/>
      <c r="F141" s="99">
        <f t="shared" si="18"/>
        <v>0</v>
      </c>
      <c r="G141" s="99">
        <f t="shared" si="19"/>
        <v>0</v>
      </c>
      <c r="H141" s="11"/>
      <c r="I141" s="13"/>
      <c r="J141" s="13"/>
      <c r="K141" s="13"/>
      <c r="L141" s="11"/>
      <c r="M141" s="11"/>
      <c r="N141" s="11"/>
    </row>
    <row r="142" spans="1:14" s="47" customFormat="1">
      <c r="A142" s="13" t="s">
        <v>197</v>
      </c>
      <c r="B142" s="29" t="s">
        <v>1137</v>
      </c>
      <c r="C142" s="94">
        <v>0</v>
      </c>
      <c r="D142" s="94">
        <v>0</v>
      </c>
      <c r="E142" s="37"/>
      <c r="F142" s="99">
        <f t="shared" si="18"/>
        <v>0</v>
      </c>
      <c r="G142" s="99">
        <f t="shared" si="19"/>
        <v>0</v>
      </c>
      <c r="H142" s="11"/>
      <c r="I142" s="13"/>
      <c r="J142" s="13"/>
      <c r="K142" s="13"/>
      <c r="L142" s="11"/>
      <c r="M142" s="11"/>
      <c r="N142" s="11"/>
    </row>
    <row r="143" spans="1:14" s="47" customFormat="1">
      <c r="A143" s="13" t="s">
        <v>198</v>
      </c>
      <c r="B143" s="29" t="s">
        <v>172</v>
      </c>
      <c r="C143" s="94">
        <v>0</v>
      </c>
      <c r="D143" s="94">
        <v>0</v>
      </c>
      <c r="E143" s="29"/>
      <c r="F143" s="99">
        <f t="shared" si="18"/>
        <v>0</v>
      </c>
      <c r="G143" s="99">
        <f t="shared" si="19"/>
        <v>0</v>
      </c>
      <c r="H143" s="11"/>
      <c r="I143" s="13"/>
      <c r="J143" s="13"/>
      <c r="K143" s="13"/>
      <c r="L143" s="11"/>
      <c r="M143" s="11"/>
      <c r="N143" s="11"/>
    </row>
    <row r="144" spans="1:14">
      <c r="A144" s="13" t="s">
        <v>199</v>
      </c>
      <c r="B144" s="29" t="s">
        <v>174</v>
      </c>
      <c r="C144" s="94">
        <v>0</v>
      </c>
      <c r="D144" s="94">
        <v>0</v>
      </c>
      <c r="E144" s="29"/>
      <c r="F144" s="99">
        <f t="shared" si="18"/>
        <v>0</v>
      </c>
      <c r="G144" s="99">
        <f t="shared" si="19"/>
        <v>0</v>
      </c>
      <c r="H144" s="11"/>
      <c r="L144" s="11"/>
      <c r="M144" s="11"/>
    </row>
    <row r="145" spans="1:14">
      <c r="A145" s="13" t="s">
        <v>200</v>
      </c>
      <c r="B145" s="29" t="s">
        <v>1138</v>
      </c>
      <c r="C145" s="94">
        <v>0</v>
      </c>
      <c r="D145" s="94">
        <v>0</v>
      </c>
      <c r="E145" s="29"/>
      <c r="F145" s="99">
        <f t="shared" si="18"/>
        <v>0</v>
      </c>
      <c r="G145" s="99">
        <f t="shared" si="19"/>
        <v>0</v>
      </c>
      <c r="H145" s="11"/>
      <c r="L145" s="11"/>
      <c r="M145" s="11"/>
      <c r="N145" s="41"/>
    </row>
    <row r="146" spans="1:14">
      <c r="A146" s="13" t="s">
        <v>201</v>
      </c>
      <c r="B146" s="29" t="s">
        <v>176</v>
      </c>
      <c r="C146" s="94">
        <v>0</v>
      </c>
      <c r="D146" s="94">
        <v>0</v>
      </c>
      <c r="E146" s="29"/>
      <c r="F146" s="99">
        <f t="shared" si="18"/>
        <v>0</v>
      </c>
      <c r="G146" s="99">
        <f t="shared" si="19"/>
        <v>0</v>
      </c>
      <c r="H146" s="11"/>
      <c r="L146" s="11"/>
      <c r="M146" s="11"/>
      <c r="N146" s="41"/>
    </row>
    <row r="147" spans="1:14">
      <c r="A147" s="13" t="s">
        <v>202</v>
      </c>
      <c r="B147" s="29" t="s">
        <v>1145</v>
      </c>
      <c r="C147" s="94">
        <v>0</v>
      </c>
      <c r="D147" s="94">
        <v>0</v>
      </c>
      <c r="E147" s="29"/>
      <c r="F147" s="99">
        <f t="shared" ref="F147" si="20">IF($C$155=0,"",IF(C147="[for completion]","",IF(C147="","",C147/$C$155)))</f>
        <v>0</v>
      </c>
      <c r="G147" s="99">
        <f t="shared" ref="G147" si="21">IF($D$155=0,"",IF(D147="[for completion]","",IF(D147="","",D147/$D$155)))</f>
        <v>0</v>
      </c>
      <c r="H147" s="11"/>
      <c r="L147" s="11"/>
      <c r="M147" s="11"/>
      <c r="N147" s="41"/>
    </row>
    <row r="148" spans="1:14">
      <c r="A148" s="13" t="s">
        <v>203</v>
      </c>
      <c r="B148" s="29" t="s">
        <v>178</v>
      </c>
      <c r="C148" s="94">
        <v>0</v>
      </c>
      <c r="D148" s="94">
        <v>0</v>
      </c>
      <c r="E148" s="29"/>
      <c r="F148" s="99">
        <f t="shared" ref="F148:F154" si="22">IF($C$155=0,"",IF(C148="[for completion]","",IF(C148="","",C148/$C$155)))</f>
        <v>0</v>
      </c>
      <c r="G148" s="99">
        <f t="shared" ref="G148:G154" si="23">IF($D$155=0,"",IF(D148="[for completion]","",IF(D148="","",D148/$D$155)))</f>
        <v>0</v>
      </c>
      <c r="H148" s="11"/>
      <c r="L148" s="11"/>
      <c r="M148" s="11"/>
      <c r="N148" s="41"/>
    </row>
    <row r="149" spans="1:14">
      <c r="A149" s="13" t="s">
        <v>204</v>
      </c>
      <c r="B149" s="29" t="s">
        <v>165</v>
      </c>
      <c r="C149" s="94">
        <v>0</v>
      </c>
      <c r="D149" s="94">
        <v>0</v>
      </c>
      <c r="E149" s="29"/>
      <c r="F149" s="99">
        <f t="shared" si="22"/>
        <v>0</v>
      </c>
      <c r="G149" s="99">
        <f t="shared" si="23"/>
        <v>0</v>
      </c>
      <c r="H149" s="11"/>
      <c r="L149" s="11"/>
      <c r="M149" s="11"/>
      <c r="N149" s="41"/>
    </row>
    <row r="150" spans="1:14">
      <c r="A150" s="13" t="s">
        <v>205</v>
      </c>
      <c r="B150" s="9" t="s">
        <v>1140</v>
      </c>
      <c r="C150" s="94">
        <v>0</v>
      </c>
      <c r="D150" s="94">
        <v>0</v>
      </c>
      <c r="E150" s="29"/>
      <c r="F150" s="99">
        <f t="shared" si="22"/>
        <v>0</v>
      </c>
      <c r="G150" s="99">
        <f t="shared" si="23"/>
        <v>0</v>
      </c>
      <c r="H150" s="11"/>
      <c r="L150" s="11"/>
      <c r="M150" s="11"/>
      <c r="N150" s="41"/>
    </row>
    <row r="151" spans="1:14">
      <c r="A151" s="13" t="s">
        <v>206</v>
      </c>
      <c r="B151" s="29" t="s">
        <v>180</v>
      </c>
      <c r="C151" s="94">
        <v>0</v>
      </c>
      <c r="D151" s="94">
        <v>0</v>
      </c>
      <c r="E151" s="29"/>
      <c r="F151" s="99">
        <f t="shared" si="22"/>
        <v>0</v>
      </c>
      <c r="G151" s="99">
        <f t="shared" si="23"/>
        <v>0</v>
      </c>
      <c r="H151" s="11"/>
      <c r="L151" s="11"/>
      <c r="M151" s="11"/>
      <c r="N151" s="41"/>
    </row>
    <row r="152" spans="1:14">
      <c r="A152" s="13" t="s">
        <v>207</v>
      </c>
      <c r="B152" s="29" t="s">
        <v>182</v>
      </c>
      <c r="C152" s="94">
        <v>0</v>
      </c>
      <c r="D152" s="94">
        <v>0</v>
      </c>
      <c r="E152" s="29"/>
      <c r="F152" s="99">
        <f t="shared" si="22"/>
        <v>0</v>
      </c>
      <c r="G152" s="99">
        <f t="shared" si="23"/>
        <v>0</v>
      </c>
      <c r="H152" s="11"/>
      <c r="L152" s="11"/>
      <c r="M152" s="11"/>
      <c r="N152" s="41"/>
    </row>
    <row r="153" spans="1:14">
      <c r="A153" s="13" t="s">
        <v>208</v>
      </c>
      <c r="B153" s="29" t="s">
        <v>1139</v>
      </c>
      <c r="C153" s="94">
        <v>0</v>
      </c>
      <c r="D153" s="94">
        <v>0</v>
      </c>
      <c r="E153" s="29"/>
      <c r="F153" s="99">
        <f t="shared" si="22"/>
        <v>0</v>
      </c>
      <c r="G153" s="99">
        <f t="shared" si="23"/>
        <v>0</v>
      </c>
      <c r="H153" s="11"/>
      <c r="L153" s="11"/>
      <c r="M153" s="11"/>
      <c r="N153" s="41"/>
    </row>
    <row r="154" spans="1:14">
      <c r="A154" s="13" t="s">
        <v>1142</v>
      </c>
      <c r="B154" s="29" t="s">
        <v>94</v>
      </c>
      <c r="C154" s="94">
        <v>0</v>
      </c>
      <c r="D154" s="94">
        <v>0</v>
      </c>
      <c r="E154" s="29"/>
      <c r="F154" s="99">
        <f t="shared" si="22"/>
        <v>0</v>
      </c>
      <c r="G154" s="99">
        <f t="shared" si="23"/>
        <v>0</v>
      </c>
      <c r="H154" s="11"/>
      <c r="L154" s="11"/>
      <c r="M154" s="11"/>
      <c r="N154" s="41"/>
    </row>
    <row r="155" spans="1:14">
      <c r="A155" s="13" t="s">
        <v>1146</v>
      </c>
      <c r="B155" s="45" t="s">
        <v>96</v>
      </c>
      <c r="C155" s="94">
        <f>SUM(C138:C154)</f>
        <v>900</v>
      </c>
      <c r="D155" s="94">
        <f>SUM(D138:D154)</f>
        <v>900</v>
      </c>
      <c r="E155" s="29"/>
      <c r="F155" s="93">
        <f>SUM(F138:F154)</f>
        <v>1</v>
      </c>
      <c r="G155" s="93">
        <f>SUM(G138:G154)</f>
        <v>1</v>
      </c>
      <c r="H155" s="11"/>
      <c r="L155" s="11"/>
      <c r="M155" s="11"/>
      <c r="N155" s="41"/>
    </row>
    <row r="156" spans="1:14" outlineLevel="1">
      <c r="A156" s="13" t="s">
        <v>209</v>
      </c>
      <c r="B156" s="40" t="s">
        <v>98</v>
      </c>
      <c r="C156" s="94"/>
      <c r="D156" s="94"/>
      <c r="E156" s="29"/>
      <c r="F156" s="99" t="str">
        <f>IF($C$155=0,"",IF(C156="[for completion]","",IF(C156="","",C156/$C$155)))</f>
        <v/>
      </c>
      <c r="G156" s="99" t="str">
        <f>IF($D$155=0,"",IF(D156="[for completion]","",IF(D156="","",D156/$D$155)))</f>
        <v/>
      </c>
      <c r="H156" s="11"/>
      <c r="L156" s="11"/>
      <c r="M156" s="11"/>
      <c r="N156" s="41"/>
    </row>
    <row r="157" spans="1:14" outlineLevel="1">
      <c r="A157" s="13" t="s">
        <v>210</v>
      </c>
      <c r="B157" s="40" t="s">
        <v>98</v>
      </c>
      <c r="C157" s="94"/>
      <c r="D157" s="94"/>
      <c r="E157" s="29"/>
      <c r="F157" s="99" t="str">
        <f t="shared" ref="F157:F162" si="24">IF($C$155=0,"",IF(C157="[for completion]","",IF(C157="","",C157/$C$155)))</f>
        <v/>
      </c>
      <c r="G157" s="99" t="str">
        <f t="shared" ref="G157:G162" si="25">IF($D$155=0,"",IF(D157="[for completion]","",IF(D157="","",D157/$D$155)))</f>
        <v/>
      </c>
      <c r="H157" s="11"/>
      <c r="L157" s="11"/>
      <c r="M157" s="11"/>
      <c r="N157" s="41"/>
    </row>
    <row r="158" spans="1:14" outlineLevel="1">
      <c r="A158" s="13" t="s">
        <v>211</v>
      </c>
      <c r="B158" s="40" t="s">
        <v>98</v>
      </c>
      <c r="C158" s="94"/>
      <c r="D158" s="94"/>
      <c r="E158" s="29"/>
      <c r="F158" s="99" t="str">
        <f t="shared" si="24"/>
        <v/>
      </c>
      <c r="G158" s="99" t="str">
        <f t="shared" si="25"/>
        <v/>
      </c>
      <c r="H158" s="11"/>
      <c r="L158" s="11"/>
      <c r="M158" s="11"/>
      <c r="N158" s="41"/>
    </row>
    <row r="159" spans="1:14" outlineLevel="1">
      <c r="A159" s="13" t="s">
        <v>212</v>
      </c>
      <c r="B159" s="40" t="s">
        <v>98</v>
      </c>
      <c r="C159" s="94"/>
      <c r="D159" s="94"/>
      <c r="E159" s="29"/>
      <c r="F159" s="99" t="str">
        <f t="shared" si="24"/>
        <v/>
      </c>
      <c r="G159" s="99" t="str">
        <f t="shared" si="25"/>
        <v/>
      </c>
      <c r="H159" s="11"/>
      <c r="L159" s="11"/>
      <c r="M159" s="11"/>
      <c r="N159" s="41"/>
    </row>
    <row r="160" spans="1:14" outlineLevel="1">
      <c r="A160" s="13" t="s">
        <v>213</v>
      </c>
      <c r="B160" s="40" t="s">
        <v>98</v>
      </c>
      <c r="C160" s="94"/>
      <c r="D160" s="94"/>
      <c r="E160" s="29"/>
      <c r="F160" s="99" t="str">
        <f t="shared" si="24"/>
        <v/>
      </c>
      <c r="G160" s="99" t="str">
        <f t="shared" si="25"/>
        <v/>
      </c>
      <c r="H160" s="11"/>
      <c r="L160" s="11"/>
      <c r="M160" s="11"/>
      <c r="N160" s="41"/>
    </row>
    <row r="161" spans="1:14" outlineLevel="1">
      <c r="A161" s="13" t="s">
        <v>214</v>
      </c>
      <c r="B161" s="40" t="s">
        <v>98</v>
      </c>
      <c r="C161" s="94"/>
      <c r="D161" s="94"/>
      <c r="E161" s="29"/>
      <c r="F161" s="99" t="str">
        <f t="shared" si="24"/>
        <v/>
      </c>
      <c r="G161" s="99" t="str">
        <f t="shared" si="25"/>
        <v/>
      </c>
      <c r="H161" s="11"/>
      <c r="L161" s="11"/>
      <c r="M161" s="11"/>
      <c r="N161" s="41"/>
    </row>
    <row r="162" spans="1:14" outlineLevel="1">
      <c r="A162" s="13" t="s">
        <v>215</v>
      </c>
      <c r="B162" s="40" t="s">
        <v>98</v>
      </c>
      <c r="C162" s="94"/>
      <c r="D162" s="94"/>
      <c r="E162" s="29"/>
      <c r="F162" s="99" t="str">
        <f t="shared" si="24"/>
        <v/>
      </c>
      <c r="G162" s="99" t="str">
        <f t="shared" si="25"/>
        <v/>
      </c>
      <c r="H162" s="11"/>
      <c r="L162" s="11"/>
      <c r="M162" s="11"/>
      <c r="N162" s="41"/>
    </row>
    <row r="163" spans="1:14" ht="15" customHeight="1">
      <c r="A163" s="31"/>
      <c r="B163" s="32" t="s">
        <v>216</v>
      </c>
      <c r="C163" s="75" t="s">
        <v>156</v>
      </c>
      <c r="D163" s="75" t="s">
        <v>157</v>
      </c>
      <c r="E163" s="33"/>
      <c r="F163" s="75" t="s">
        <v>158</v>
      </c>
      <c r="G163" s="75" t="s">
        <v>159</v>
      </c>
      <c r="H163" s="11"/>
      <c r="L163" s="11"/>
      <c r="M163" s="11"/>
      <c r="N163" s="41"/>
    </row>
    <row r="164" spans="1:14">
      <c r="A164" s="13" t="s">
        <v>218</v>
      </c>
      <c r="B164" s="11" t="s">
        <v>219</v>
      </c>
      <c r="C164" s="94">
        <v>900</v>
      </c>
      <c r="D164" s="94">
        <v>300</v>
      </c>
      <c r="E164" s="49"/>
      <c r="F164" s="99">
        <f>IF($C$167=0,"",IF(C164="[for completion]","",IF(C164="","",C164/$C$167)))</f>
        <v>1</v>
      </c>
      <c r="G164" s="99">
        <f>IF($D$167=0,"",IF(D164="[for completion]","",IF(D164="","",D164/$D$167)))</f>
        <v>0.33333333333333331</v>
      </c>
      <c r="H164" s="11"/>
      <c r="L164" s="11"/>
      <c r="M164" s="11"/>
      <c r="N164" s="41"/>
    </row>
    <row r="165" spans="1:14">
      <c r="A165" s="13" t="s">
        <v>220</v>
      </c>
      <c r="B165" s="11" t="s">
        <v>221</v>
      </c>
      <c r="C165" s="94">
        <v>0</v>
      </c>
      <c r="D165" s="94">
        <v>600</v>
      </c>
      <c r="E165" s="49"/>
      <c r="F165" s="99">
        <f t="shared" ref="F165:F166" si="26">IF($C$167=0,"",IF(C165="[for completion]","",IF(C165="","",C165/$C$167)))</f>
        <v>0</v>
      </c>
      <c r="G165" s="99">
        <f t="shared" ref="G165:G166" si="27">IF($D$167=0,"",IF(D165="[for completion]","",IF(D165="","",D165/$D$167)))</f>
        <v>0.66666666666666663</v>
      </c>
      <c r="H165" s="11"/>
      <c r="L165" s="11"/>
      <c r="M165" s="11"/>
      <c r="N165" s="41"/>
    </row>
    <row r="166" spans="1:14">
      <c r="A166" s="13" t="s">
        <v>222</v>
      </c>
      <c r="B166" s="11" t="s">
        <v>94</v>
      </c>
      <c r="C166" s="94">
        <v>0</v>
      </c>
      <c r="D166" s="94">
        <v>0</v>
      </c>
      <c r="E166" s="49"/>
      <c r="F166" s="99">
        <f t="shared" si="26"/>
        <v>0</v>
      </c>
      <c r="G166" s="99">
        <f t="shared" si="27"/>
        <v>0</v>
      </c>
      <c r="H166" s="11"/>
      <c r="L166" s="11"/>
      <c r="M166" s="11"/>
      <c r="N166" s="41"/>
    </row>
    <row r="167" spans="1:14">
      <c r="A167" s="13" t="s">
        <v>223</v>
      </c>
      <c r="B167" s="50" t="s">
        <v>96</v>
      </c>
      <c r="C167" s="102">
        <f>SUM(C164:C166)</f>
        <v>900</v>
      </c>
      <c r="D167" s="102">
        <f>SUM(D164:D166)</f>
        <v>900</v>
      </c>
      <c r="E167" s="49"/>
      <c r="F167" s="101">
        <f>SUM(F164:F166)</f>
        <v>1</v>
      </c>
      <c r="G167" s="101">
        <f>SUM(G164:G166)</f>
        <v>1</v>
      </c>
      <c r="H167" s="11"/>
      <c r="L167" s="11"/>
      <c r="M167" s="11"/>
      <c r="N167" s="41"/>
    </row>
    <row r="168" spans="1:14" outlineLevel="1">
      <c r="A168" s="13" t="s">
        <v>224</v>
      </c>
      <c r="B168" s="50"/>
      <c r="C168" s="102"/>
      <c r="D168" s="102"/>
      <c r="E168" s="49"/>
      <c r="F168" s="49"/>
      <c r="G168" s="9"/>
      <c r="H168" s="11"/>
      <c r="L168" s="11"/>
      <c r="M168" s="11"/>
      <c r="N168" s="41"/>
    </row>
    <row r="169" spans="1:14" outlineLevel="1">
      <c r="A169" s="13" t="s">
        <v>225</v>
      </c>
      <c r="B169" s="50"/>
      <c r="C169" s="102"/>
      <c r="D169" s="102"/>
      <c r="E169" s="49"/>
      <c r="F169" s="49"/>
      <c r="G169" s="9"/>
      <c r="H169" s="11"/>
      <c r="L169" s="11"/>
      <c r="M169" s="11"/>
      <c r="N169" s="41"/>
    </row>
    <row r="170" spans="1:14" outlineLevel="1">
      <c r="A170" s="13" t="s">
        <v>226</v>
      </c>
      <c r="B170" s="50"/>
      <c r="C170" s="102"/>
      <c r="D170" s="102"/>
      <c r="E170" s="49"/>
      <c r="F170" s="49"/>
      <c r="G170" s="9"/>
      <c r="H170" s="11"/>
      <c r="L170" s="11"/>
      <c r="M170" s="11"/>
      <c r="N170" s="41"/>
    </row>
    <row r="171" spans="1:14" outlineLevel="1">
      <c r="A171" s="13" t="s">
        <v>227</v>
      </c>
      <c r="B171" s="50"/>
      <c r="C171" s="102"/>
      <c r="D171" s="102"/>
      <c r="E171" s="49"/>
      <c r="F171" s="49"/>
      <c r="G171" s="9"/>
      <c r="H171" s="11"/>
      <c r="L171" s="11"/>
      <c r="M171" s="11"/>
      <c r="N171" s="41"/>
    </row>
    <row r="172" spans="1:14" outlineLevel="1">
      <c r="A172" s="13" t="s">
        <v>228</v>
      </c>
      <c r="B172" s="50"/>
      <c r="C172" s="102"/>
      <c r="D172" s="102"/>
      <c r="E172" s="49"/>
      <c r="F172" s="49"/>
      <c r="G172" s="9"/>
      <c r="H172" s="11"/>
      <c r="L172" s="11"/>
      <c r="M172" s="11"/>
      <c r="N172" s="41"/>
    </row>
    <row r="173" spans="1:14" ht="15" customHeight="1">
      <c r="A173" s="31"/>
      <c r="B173" s="32" t="s">
        <v>229</v>
      </c>
      <c r="C173" s="31" t="s">
        <v>61</v>
      </c>
      <c r="D173" s="31"/>
      <c r="E173" s="33"/>
      <c r="F173" s="34" t="s">
        <v>230</v>
      </c>
      <c r="G173" s="34"/>
      <c r="H173" s="11"/>
      <c r="L173" s="11"/>
      <c r="M173" s="11"/>
      <c r="N173" s="41"/>
    </row>
    <row r="174" spans="1:14" ht="15" customHeight="1">
      <c r="A174" s="13" t="s">
        <v>231</v>
      </c>
      <c r="B174" s="29" t="s">
        <v>232</v>
      </c>
      <c r="C174" s="94">
        <v>0</v>
      </c>
      <c r="D174" s="26"/>
      <c r="E174" s="18"/>
      <c r="F174" s="99" t="str">
        <f>IF($C$179=0,"",IF(C174="[for completion]","",C174/$C$179))</f>
        <v/>
      </c>
      <c r="G174" s="37"/>
      <c r="H174" s="11"/>
      <c r="L174" s="11"/>
      <c r="M174" s="11"/>
      <c r="N174" s="41"/>
    </row>
    <row r="175" spans="1:14" ht="30.75" customHeight="1">
      <c r="A175" s="13" t="s">
        <v>9</v>
      </c>
      <c r="B175" s="29" t="s">
        <v>979</v>
      </c>
      <c r="C175" s="94">
        <v>0</v>
      </c>
      <c r="E175" s="39"/>
      <c r="F175" s="99" t="str">
        <f>IF($C$179=0,"",IF(C175="[for completion]","",C175/$C$179))</f>
        <v/>
      </c>
      <c r="G175" s="37"/>
      <c r="H175" s="11"/>
      <c r="L175" s="11"/>
      <c r="M175" s="11"/>
      <c r="N175" s="41"/>
    </row>
    <row r="176" spans="1:14">
      <c r="A176" s="13" t="s">
        <v>233</v>
      </c>
      <c r="B176" s="29" t="s">
        <v>234</v>
      </c>
      <c r="C176" s="94">
        <v>0</v>
      </c>
      <c r="E176" s="39"/>
      <c r="F176" s="99"/>
      <c r="G176" s="37"/>
      <c r="H176" s="11"/>
      <c r="L176" s="11"/>
      <c r="M176" s="11"/>
      <c r="N176" s="41"/>
    </row>
    <row r="177" spans="1:14">
      <c r="A177" s="13" t="s">
        <v>235</v>
      </c>
      <c r="B177" s="29" t="s">
        <v>236</v>
      </c>
      <c r="C177" s="94">
        <v>0</v>
      </c>
      <c r="E177" s="39"/>
      <c r="F177" s="99" t="str">
        <f t="shared" ref="F177:F187" si="28">IF($C$179=0,"",IF(C177="[for completion]","",C177/$C$179))</f>
        <v/>
      </c>
      <c r="G177" s="37"/>
      <c r="H177" s="11"/>
      <c r="L177" s="11"/>
      <c r="M177" s="11"/>
      <c r="N177" s="41"/>
    </row>
    <row r="178" spans="1:14">
      <c r="A178" s="13" t="s">
        <v>237</v>
      </c>
      <c r="B178" s="29" t="s">
        <v>94</v>
      </c>
      <c r="C178" s="94">
        <v>0</v>
      </c>
      <c r="E178" s="39"/>
      <c r="F178" s="99" t="str">
        <f t="shared" si="28"/>
        <v/>
      </c>
      <c r="G178" s="37"/>
      <c r="H178" s="11"/>
      <c r="L178" s="11"/>
      <c r="M178" s="11"/>
      <c r="N178" s="41"/>
    </row>
    <row r="179" spans="1:14">
      <c r="A179" s="13" t="s">
        <v>10</v>
      </c>
      <c r="B179" s="45" t="s">
        <v>96</v>
      </c>
      <c r="C179" s="95">
        <f>SUM(C174:C178)</f>
        <v>0</v>
      </c>
      <c r="E179" s="39"/>
      <c r="F179" s="100">
        <f>SUM(F174:F178)</f>
        <v>0</v>
      </c>
      <c r="G179" s="37"/>
      <c r="H179" s="11"/>
      <c r="L179" s="11"/>
      <c r="M179" s="11"/>
      <c r="N179" s="41"/>
    </row>
    <row r="180" spans="1:14" outlineLevel="1">
      <c r="A180" s="13" t="s">
        <v>238</v>
      </c>
      <c r="B180" s="51" t="s">
        <v>239</v>
      </c>
      <c r="C180" s="94"/>
      <c r="E180" s="39"/>
      <c r="F180" s="99" t="str">
        <f t="shared" si="28"/>
        <v/>
      </c>
      <c r="G180" s="37"/>
      <c r="H180" s="11"/>
      <c r="L180" s="11"/>
      <c r="M180" s="11"/>
      <c r="N180" s="41"/>
    </row>
    <row r="181" spans="1:14" s="51" customFormat="1" ht="30" outlineLevel="1">
      <c r="A181" s="13" t="s">
        <v>240</v>
      </c>
      <c r="B181" s="51" t="s">
        <v>241</v>
      </c>
      <c r="C181" s="103"/>
      <c r="F181" s="99" t="str">
        <f t="shared" si="28"/>
        <v/>
      </c>
    </row>
    <row r="182" spans="1:14" ht="30" outlineLevel="1">
      <c r="A182" s="13" t="s">
        <v>242</v>
      </c>
      <c r="B182" s="51" t="s">
        <v>243</v>
      </c>
      <c r="C182" s="94"/>
      <c r="E182" s="39"/>
      <c r="F182" s="99" t="str">
        <f t="shared" si="28"/>
        <v/>
      </c>
      <c r="G182" s="37"/>
      <c r="H182" s="11"/>
      <c r="L182" s="11"/>
      <c r="M182" s="11"/>
      <c r="N182" s="41"/>
    </row>
    <row r="183" spans="1:14" outlineLevel="1">
      <c r="A183" s="13" t="s">
        <v>244</v>
      </c>
      <c r="B183" s="51" t="s">
        <v>245</v>
      </c>
      <c r="C183" s="94"/>
      <c r="E183" s="39"/>
      <c r="F183" s="99" t="str">
        <f t="shared" si="28"/>
        <v/>
      </c>
      <c r="G183" s="37"/>
      <c r="H183" s="11"/>
      <c r="L183" s="11"/>
      <c r="M183" s="11"/>
      <c r="N183" s="41"/>
    </row>
    <row r="184" spans="1:14" s="51" customFormat="1" ht="30" outlineLevel="1">
      <c r="A184" s="13" t="s">
        <v>246</v>
      </c>
      <c r="B184" s="51" t="s">
        <v>247</v>
      </c>
      <c r="C184" s="103"/>
      <c r="F184" s="99" t="str">
        <f t="shared" si="28"/>
        <v/>
      </c>
    </row>
    <row r="185" spans="1:14" ht="30" outlineLevel="1">
      <c r="A185" s="13" t="s">
        <v>248</v>
      </c>
      <c r="B185" s="51" t="s">
        <v>249</v>
      </c>
      <c r="C185" s="94"/>
      <c r="E185" s="39"/>
      <c r="F185" s="99" t="str">
        <f t="shared" si="28"/>
        <v/>
      </c>
      <c r="G185" s="37"/>
      <c r="H185" s="11"/>
      <c r="L185" s="11"/>
      <c r="M185" s="11"/>
      <c r="N185" s="41"/>
    </row>
    <row r="186" spans="1:14" outlineLevel="1">
      <c r="A186" s="13" t="s">
        <v>250</v>
      </c>
      <c r="B186" s="51" t="s">
        <v>251</v>
      </c>
      <c r="C186" s="94"/>
      <c r="E186" s="39"/>
      <c r="F186" s="99" t="str">
        <f t="shared" si="28"/>
        <v/>
      </c>
      <c r="G186" s="37"/>
      <c r="H186" s="11"/>
      <c r="L186" s="11"/>
      <c r="M186" s="11"/>
      <c r="N186" s="41"/>
    </row>
    <row r="187" spans="1:14" outlineLevel="1">
      <c r="A187" s="13" t="s">
        <v>252</v>
      </c>
      <c r="B187" s="51" t="s">
        <v>253</v>
      </c>
      <c r="C187" s="94"/>
      <c r="E187" s="39"/>
      <c r="F187" s="99" t="str">
        <f t="shared" si="28"/>
        <v/>
      </c>
      <c r="G187" s="37"/>
      <c r="H187" s="11"/>
      <c r="L187" s="11"/>
      <c r="M187" s="11"/>
      <c r="N187" s="41"/>
    </row>
    <row r="188" spans="1:14" outlineLevel="1">
      <c r="A188" s="13" t="s">
        <v>254</v>
      </c>
      <c r="B188" s="51"/>
      <c r="E188" s="39"/>
      <c r="F188" s="37"/>
      <c r="G188" s="37"/>
      <c r="H188" s="11"/>
      <c r="L188" s="11"/>
      <c r="M188" s="11"/>
      <c r="N188" s="41"/>
    </row>
    <row r="189" spans="1:14" outlineLevel="1">
      <c r="A189" s="13" t="s">
        <v>255</v>
      </c>
      <c r="B189" s="51"/>
      <c r="E189" s="39"/>
      <c r="F189" s="37"/>
      <c r="G189" s="37"/>
      <c r="H189" s="11"/>
      <c r="L189" s="11"/>
      <c r="M189" s="11"/>
      <c r="N189" s="41"/>
    </row>
    <row r="190" spans="1:14" outlineLevel="1">
      <c r="A190" s="13" t="s">
        <v>256</v>
      </c>
      <c r="B190" s="51"/>
      <c r="E190" s="39"/>
      <c r="F190" s="37"/>
      <c r="G190" s="37"/>
      <c r="H190" s="11"/>
      <c r="L190" s="11"/>
      <c r="M190" s="11"/>
      <c r="N190" s="41"/>
    </row>
    <row r="191" spans="1:14" outlineLevel="1">
      <c r="A191" s="13" t="s">
        <v>257</v>
      </c>
      <c r="B191" s="40"/>
      <c r="E191" s="39"/>
      <c r="F191" s="37"/>
      <c r="G191" s="37"/>
      <c r="H191" s="11"/>
      <c r="L191" s="11"/>
      <c r="M191" s="11"/>
      <c r="N191" s="41"/>
    </row>
    <row r="192" spans="1:14" ht="15" customHeight="1">
      <c r="A192" s="31"/>
      <c r="B192" s="32" t="s">
        <v>258</v>
      </c>
      <c r="C192" s="31" t="s">
        <v>61</v>
      </c>
      <c r="D192" s="31"/>
      <c r="E192" s="33"/>
      <c r="F192" s="34" t="s">
        <v>230</v>
      </c>
      <c r="G192" s="34"/>
      <c r="H192" s="11"/>
      <c r="L192" s="11"/>
      <c r="M192" s="11"/>
      <c r="N192" s="41"/>
    </row>
    <row r="193" spans="1:14">
      <c r="A193" s="13" t="s">
        <v>259</v>
      </c>
      <c r="B193" s="29" t="s">
        <v>260</v>
      </c>
      <c r="C193" s="94">
        <v>0</v>
      </c>
      <c r="E193" s="36"/>
      <c r="F193" s="99" t="str">
        <f t="shared" ref="F193:F206" si="29">IF($C$208=0,"",IF(C193="[for completion]","",C193/$C$208))</f>
        <v/>
      </c>
      <c r="G193" s="37"/>
      <c r="H193" s="11"/>
      <c r="L193" s="11"/>
      <c r="M193" s="11"/>
      <c r="N193" s="41"/>
    </row>
    <row r="194" spans="1:14">
      <c r="A194" s="13" t="s">
        <v>261</v>
      </c>
      <c r="B194" s="29" t="s">
        <v>262</v>
      </c>
      <c r="C194" s="94">
        <v>0</v>
      </c>
      <c r="E194" s="39"/>
      <c r="F194" s="99" t="str">
        <f t="shared" si="29"/>
        <v/>
      </c>
      <c r="G194" s="39"/>
      <c r="H194" s="11"/>
      <c r="L194" s="11"/>
      <c r="M194" s="11"/>
      <c r="N194" s="41"/>
    </row>
    <row r="195" spans="1:14">
      <c r="A195" s="13" t="s">
        <v>263</v>
      </c>
      <c r="B195" s="29" t="s">
        <v>264</v>
      </c>
      <c r="C195" s="94">
        <v>0</v>
      </c>
      <c r="E195" s="39"/>
      <c r="F195" s="99" t="str">
        <f t="shared" si="29"/>
        <v/>
      </c>
      <c r="G195" s="39"/>
      <c r="H195" s="11"/>
      <c r="L195" s="11"/>
      <c r="M195" s="11"/>
      <c r="N195" s="41"/>
    </row>
    <row r="196" spans="1:14">
      <c r="A196" s="13" t="s">
        <v>265</v>
      </c>
      <c r="B196" s="29" t="s">
        <v>266</v>
      </c>
      <c r="C196" s="94">
        <v>0</v>
      </c>
      <c r="E196" s="39"/>
      <c r="F196" s="99" t="str">
        <f t="shared" si="29"/>
        <v/>
      </c>
      <c r="G196" s="39"/>
      <c r="H196" s="11"/>
      <c r="L196" s="11"/>
      <c r="M196" s="11"/>
      <c r="N196" s="41"/>
    </row>
    <row r="197" spans="1:14">
      <c r="A197" s="13" t="s">
        <v>267</v>
      </c>
      <c r="B197" s="29" t="s">
        <v>268</v>
      </c>
      <c r="C197" s="94">
        <v>0</v>
      </c>
      <c r="E197" s="39"/>
      <c r="F197" s="99" t="str">
        <f t="shared" si="29"/>
        <v/>
      </c>
      <c r="G197" s="39"/>
      <c r="H197" s="11"/>
      <c r="L197" s="11"/>
      <c r="M197" s="11"/>
      <c r="N197" s="41"/>
    </row>
    <row r="198" spans="1:14">
      <c r="A198" s="13" t="s">
        <v>269</v>
      </c>
      <c r="B198" s="29" t="s">
        <v>270</v>
      </c>
      <c r="C198" s="94">
        <v>0</v>
      </c>
      <c r="E198" s="39"/>
      <c r="F198" s="99" t="str">
        <f t="shared" si="29"/>
        <v/>
      </c>
      <c r="G198" s="39"/>
      <c r="H198" s="11"/>
      <c r="L198" s="11"/>
      <c r="M198" s="11"/>
      <c r="N198" s="41"/>
    </row>
    <row r="199" spans="1:14">
      <c r="A199" s="13" t="s">
        <v>271</v>
      </c>
      <c r="B199" s="29" t="s">
        <v>272</v>
      </c>
      <c r="C199" s="94">
        <v>0</v>
      </c>
      <c r="E199" s="39"/>
      <c r="F199" s="99" t="str">
        <f t="shared" si="29"/>
        <v/>
      </c>
      <c r="G199" s="39"/>
      <c r="H199" s="11"/>
      <c r="L199" s="11"/>
      <c r="M199" s="11"/>
      <c r="N199" s="41"/>
    </row>
    <row r="200" spans="1:14">
      <c r="A200" s="13" t="s">
        <v>273</v>
      </c>
      <c r="B200" s="29" t="s">
        <v>12</v>
      </c>
      <c r="C200" s="94">
        <v>0</v>
      </c>
      <c r="E200" s="39"/>
      <c r="F200" s="99" t="str">
        <f t="shared" si="29"/>
        <v/>
      </c>
      <c r="G200" s="39"/>
      <c r="H200" s="11"/>
      <c r="L200" s="11"/>
      <c r="M200" s="11"/>
      <c r="N200" s="41"/>
    </row>
    <row r="201" spans="1:14">
      <c r="A201" s="13" t="s">
        <v>274</v>
      </c>
      <c r="B201" s="29" t="s">
        <v>275</v>
      </c>
      <c r="C201" s="94">
        <v>0</v>
      </c>
      <c r="E201" s="39"/>
      <c r="F201" s="99" t="str">
        <f t="shared" si="29"/>
        <v/>
      </c>
      <c r="G201" s="39"/>
      <c r="H201" s="11"/>
      <c r="L201" s="11"/>
      <c r="M201" s="11"/>
      <c r="N201" s="41"/>
    </row>
    <row r="202" spans="1:14">
      <c r="A202" s="13" t="s">
        <v>276</v>
      </c>
      <c r="B202" s="29" t="s">
        <v>277</v>
      </c>
      <c r="C202" s="94">
        <v>0</v>
      </c>
      <c r="E202" s="39"/>
      <c r="F202" s="99" t="str">
        <f t="shared" si="29"/>
        <v/>
      </c>
      <c r="G202" s="39"/>
      <c r="H202" s="11"/>
      <c r="L202" s="11"/>
      <c r="M202" s="11"/>
      <c r="N202" s="41"/>
    </row>
    <row r="203" spans="1:14">
      <c r="A203" s="13" t="s">
        <v>278</v>
      </c>
      <c r="B203" s="29" t="s">
        <v>279</v>
      </c>
      <c r="C203" s="94">
        <v>0</v>
      </c>
      <c r="E203" s="39"/>
      <c r="F203" s="99" t="str">
        <f t="shared" si="29"/>
        <v/>
      </c>
      <c r="G203" s="39"/>
      <c r="H203" s="11"/>
      <c r="L203" s="11"/>
      <c r="M203" s="11"/>
      <c r="N203" s="41"/>
    </row>
    <row r="204" spans="1:14">
      <c r="A204" s="13" t="s">
        <v>280</v>
      </c>
      <c r="B204" s="29" t="s">
        <v>281</v>
      </c>
      <c r="C204" s="94">
        <v>0</v>
      </c>
      <c r="E204" s="39"/>
      <c r="F204" s="99" t="str">
        <f t="shared" si="29"/>
        <v/>
      </c>
      <c r="G204" s="39"/>
      <c r="H204" s="11"/>
      <c r="L204" s="11"/>
      <c r="M204" s="11"/>
      <c r="N204" s="41"/>
    </row>
    <row r="205" spans="1:14">
      <c r="A205" s="13" t="s">
        <v>282</v>
      </c>
      <c r="B205" s="29" t="s">
        <v>283</v>
      </c>
      <c r="C205" s="94">
        <v>0</v>
      </c>
      <c r="E205" s="39"/>
      <c r="F205" s="99" t="str">
        <f t="shared" si="29"/>
        <v/>
      </c>
      <c r="G205" s="39"/>
      <c r="H205" s="11"/>
      <c r="L205" s="11"/>
      <c r="M205" s="11"/>
      <c r="N205" s="41"/>
    </row>
    <row r="206" spans="1:14">
      <c r="A206" s="13" t="s">
        <v>284</v>
      </c>
      <c r="B206" s="29" t="s">
        <v>94</v>
      </c>
      <c r="C206" s="94">
        <v>0</v>
      </c>
      <c r="E206" s="39"/>
      <c r="F206" s="99" t="str">
        <f t="shared" si="29"/>
        <v/>
      </c>
      <c r="G206" s="39"/>
      <c r="H206" s="11"/>
      <c r="L206" s="11"/>
      <c r="M206" s="11"/>
      <c r="N206" s="41"/>
    </row>
    <row r="207" spans="1:14">
      <c r="A207" s="13" t="s">
        <v>285</v>
      </c>
      <c r="B207" s="38" t="s">
        <v>286</v>
      </c>
      <c r="C207" s="94">
        <v>0</v>
      </c>
      <c r="E207" s="39"/>
      <c r="F207" s="99"/>
      <c r="G207" s="39"/>
      <c r="H207" s="11"/>
      <c r="L207" s="11"/>
      <c r="M207" s="11"/>
      <c r="N207" s="41"/>
    </row>
    <row r="208" spans="1:14">
      <c r="A208" s="13" t="s">
        <v>287</v>
      </c>
      <c r="B208" s="45" t="s">
        <v>96</v>
      </c>
      <c r="C208" s="95">
        <f>SUM(C193:C206)</f>
        <v>0</v>
      </c>
      <c r="D208" s="29"/>
      <c r="E208" s="39"/>
      <c r="F208" s="100">
        <f>SUM(F193:F206)</f>
        <v>0</v>
      </c>
      <c r="G208" s="39"/>
      <c r="H208" s="11"/>
      <c r="L208" s="11"/>
      <c r="M208" s="11"/>
      <c r="N208" s="41"/>
    </row>
    <row r="209" spans="1:14" outlineLevel="1">
      <c r="A209" s="13" t="s">
        <v>288</v>
      </c>
      <c r="B209" s="40" t="s">
        <v>98</v>
      </c>
      <c r="C209" s="94"/>
      <c r="E209" s="39"/>
      <c r="F209" s="99" t="str">
        <f>IF($C$208=0,"",IF(C209="[for completion]","",C209/$C$208))</f>
        <v/>
      </c>
      <c r="G209" s="39"/>
      <c r="H209" s="11"/>
      <c r="L209" s="11"/>
      <c r="M209" s="11"/>
      <c r="N209" s="41"/>
    </row>
    <row r="210" spans="1:14" outlineLevel="1">
      <c r="A210" s="13" t="s">
        <v>289</v>
      </c>
      <c r="B210" s="40" t="s">
        <v>98</v>
      </c>
      <c r="C210" s="94"/>
      <c r="E210" s="39"/>
      <c r="F210" s="99" t="str">
        <f t="shared" ref="F210:F215" si="30">IF($C$208=0,"",IF(C210="[for completion]","",C210/$C$208))</f>
        <v/>
      </c>
      <c r="G210" s="39"/>
      <c r="H210" s="11"/>
      <c r="L210" s="11"/>
      <c r="M210" s="11"/>
      <c r="N210" s="41"/>
    </row>
    <row r="211" spans="1:14" outlineLevel="1">
      <c r="A211" s="13" t="s">
        <v>290</v>
      </c>
      <c r="B211" s="40" t="s">
        <v>98</v>
      </c>
      <c r="C211" s="94"/>
      <c r="E211" s="39"/>
      <c r="F211" s="99" t="str">
        <f t="shared" si="30"/>
        <v/>
      </c>
      <c r="G211" s="39"/>
      <c r="H211" s="11"/>
      <c r="L211" s="11"/>
      <c r="M211" s="11"/>
      <c r="N211" s="41"/>
    </row>
    <row r="212" spans="1:14" outlineLevel="1">
      <c r="A212" s="13" t="s">
        <v>291</v>
      </c>
      <c r="B212" s="40" t="s">
        <v>98</v>
      </c>
      <c r="C212" s="94"/>
      <c r="E212" s="39"/>
      <c r="F212" s="99" t="str">
        <f t="shared" si="30"/>
        <v/>
      </c>
      <c r="G212" s="39"/>
      <c r="H212" s="11"/>
      <c r="L212" s="11"/>
      <c r="M212" s="11"/>
      <c r="N212" s="41"/>
    </row>
    <row r="213" spans="1:14" outlineLevel="1">
      <c r="A213" s="13" t="s">
        <v>292</v>
      </c>
      <c r="B213" s="40" t="s">
        <v>98</v>
      </c>
      <c r="C213" s="94"/>
      <c r="E213" s="39"/>
      <c r="F213" s="99" t="str">
        <f t="shared" si="30"/>
        <v/>
      </c>
      <c r="G213" s="39"/>
      <c r="H213" s="11"/>
      <c r="L213" s="11"/>
      <c r="M213" s="11"/>
      <c r="N213" s="41"/>
    </row>
    <row r="214" spans="1:14" outlineLevel="1">
      <c r="A214" s="13" t="s">
        <v>293</v>
      </c>
      <c r="B214" s="40" t="s">
        <v>98</v>
      </c>
      <c r="C214" s="94"/>
      <c r="E214" s="39"/>
      <c r="F214" s="99" t="str">
        <f t="shared" si="30"/>
        <v/>
      </c>
      <c r="G214" s="39"/>
      <c r="H214" s="11"/>
      <c r="L214" s="11"/>
      <c r="M214" s="11"/>
      <c r="N214" s="41"/>
    </row>
    <row r="215" spans="1:14" outlineLevel="1">
      <c r="A215" s="13" t="s">
        <v>294</v>
      </c>
      <c r="B215" s="40" t="s">
        <v>98</v>
      </c>
      <c r="C215" s="94"/>
      <c r="E215" s="39"/>
      <c r="F215" s="99" t="str">
        <f t="shared" si="30"/>
        <v/>
      </c>
      <c r="G215" s="39"/>
      <c r="H215" s="11"/>
      <c r="L215" s="11"/>
      <c r="M215" s="11"/>
      <c r="N215" s="41"/>
    </row>
    <row r="216" spans="1:14" ht="15" customHeight="1">
      <c r="A216" s="31"/>
      <c r="B216" s="32" t="s">
        <v>295</v>
      </c>
      <c r="C216" s="31" t="s">
        <v>61</v>
      </c>
      <c r="D216" s="31"/>
      <c r="E216" s="33"/>
      <c r="F216" s="34" t="s">
        <v>84</v>
      </c>
      <c r="G216" s="34" t="s">
        <v>217</v>
      </c>
      <c r="H216" s="11"/>
      <c r="L216" s="11"/>
      <c r="M216" s="11"/>
      <c r="N216" s="41"/>
    </row>
    <row r="217" spans="1:14">
      <c r="A217" s="13" t="s">
        <v>296</v>
      </c>
      <c r="B217" s="9" t="s">
        <v>297</v>
      </c>
      <c r="C217" s="94">
        <v>1140.4980622</v>
      </c>
      <c r="E217" s="49"/>
      <c r="F217" s="99">
        <f>IF($C$38=0,"",IF(C217="[for completion]","",IF(C217="","",C217/$C$38)))</f>
        <v>1</v>
      </c>
      <c r="G217" s="99">
        <f>IF($C$39=0,"",IF(C217="[for completion]","",IF(C217="","",C217/$C$39)))</f>
        <v>1.2672200691111111</v>
      </c>
      <c r="H217" s="11"/>
      <c r="L217" s="11"/>
      <c r="M217" s="11"/>
      <c r="N217" s="41"/>
    </row>
    <row r="218" spans="1:14">
      <c r="A218" s="13" t="s">
        <v>298</v>
      </c>
      <c r="B218" s="9" t="s">
        <v>299</v>
      </c>
      <c r="C218" s="94">
        <v>0</v>
      </c>
      <c r="E218" s="49"/>
      <c r="F218" s="99">
        <f t="shared" ref="F218:F219" si="31">IF($C$38=0,"",IF(C218="[for completion]","",IF(C218="","",C218/$C$38)))</f>
        <v>0</v>
      </c>
      <c r="G218" s="99">
        <f t="shared" ref="G218:G219" si="32">IF($C$39=0,"",IF(C218="[for completion]","",IF(C218="","",C218/$C$39)))</f>
        <v>0</v>
      </c>
      <c r="H218" s="11"/>
      <c r="L218" s="11"/>
      <c r="M218" s="11"/>
      <c r="N218" s="41"/>
    </row>
    <row r="219" spans="1:14">
      <c r="A219" s="13" t="s">
        <v>300</v>
      </c>
      <c r="B219" s="9" t="s">
        <v>94</v>
      </c>
      <c r="C219" s="94">
        <v>0</v>
      </c>
      <c r="E219" s="49"/>
      <c r="F219" s="99">
        <f t="shared" si="31"/>
        <v>0</v>
      </c>
      <c r="G219" s="99">
        <f t="shared" si="32"/>
        <v>0</v>
      </c>
      <c r="H219" s="11"/>
      <c r="L219" s="11"/>
      <c r="M219" s="11"/>
      <c r="N219" s="41"/>
    </row>
    <row r="220" spans="1:14">
      <c r="A220" s="13" t="s">
        <v>301</v>
      </c>
      <c r="B220" s="45" t="s">
        <v>96</v>
      </c>
      <c r="C220" s="94">
        <f>SUM(C217:C219)</f>
        <v>1140.4980622</v>
      </c>
      <c r="E220" s="49"/>
      <c r="F220" s="93">
        <f>SUM(F217:F219)</f>
        <v>1</v>
      </c>
      <c r="G220" s="93">
        <f>SUM(G217:G219)</f>
        <v>1.2672200691111111</v>
      </c>
      <c r="H220" s="11"/>
      <c r="L220" s="11"/>
      <c r="M220" s="11"/>
      <c r="N220" s="41"/>
    </row>
    <row r="221" spans="1:14" outlineLevel="1">
      <c r="A221" s="13" t="s">
        <v>302</v>
      </c>
      <c r="B221" s="40" t="s">
        <v>98</v>
      </c>
      <c r="C221" s="94"/>
      <c r="E221" s="49"/>
      <c r="F221" s="99" t="str">
        <f t="shared" ref="F221:F227" si="33">IF($C$38=0,"",IF(C221="[for completion]","",IF(C221="","",C221/$C$38)))</f>
        <v/>
      </c>
      <c r="G221" s="99" t="str">
        <f t="shared" ref="G221:G227" si="34">IF($C$39=0,"",IF(C221="[for completion]","",IF(C221="","",C221/$C$39)))</f>
        <v/>
      </c>
      <c r="H221" s="11"/>
      <c r="L221" s="11"/>
      <c r="M221" s="11"/>
      <c r="N221" s="41"/>
    </row>
    <row r="222" spans="1:14" outlineLevel="1">
      <c r="A222" s="13" t="s">
        <v>303</v>
      </c>
      <c r="B222" s="40" t="s">
        <v>98</v>
      </c>
      <c r="C222" s="94"/>
      <c r="E222" s="49"/>
      <c r="F222" s="99" t="str">
        <f t="shared" si="33"/>
        <v/>
      </c>
      <c r="G222" s="99" t="str">
        <f t="shared" si="34"/>
        <v/>
      </c>
      <c r="H222" s="11"/>
      <c r="L222" s="11"/>
      <c r="M222" s="11"/>
      <c r="N222" s="41"/>
    </row>
    <row r="223" spans="1:14" outlineLevel="1">
      <c r="A223" s="13" t="s">
        <v>304</v>
      </c>
      <c r="B223" s="40" t="s">
        <v>98</v>
      </c>
      <c r="C223" s="94"/>
      <c r="E223" s="49"/>
      <c r="F223" s="99" t="str">
        <f t="shared" si="33"/>
        <v/>
      </c>
      <c r="G223" s="99" t="str">
        <f t="shared" si="34"/>
        <v/>
      </c>
      <c r="H223" s="11"/>
      <c r="L223" s="11"/>
      <c r="M223" s="11"/>
      <c r="N223" s="41"/>
    </row>
    <row r="224" spans="1:14" outlineLevel="1">
      <c r="A224" s="13" t="s">
        <v>305</v>
      </c>
      <c r="B224" s="40" t="s">
        <v>98</v>
      </c>
      <c r="C224" s="94"/>
      <c r="E224" s="49"/>
      <c r="F224" s="99" t="str">
        <f t="shared" si="33"/>
        <v/>
      </c>
      <c r="G224" s="99" t="str">
        <f t="shared" si="34"/>
        <v/>
      </c>
      <c r="H224" s="11"/>
      <c r="L224" s="11"/>
      <c r="M224" s="11"/>
      <c r="N224" s="41"/>
    </row>
    <row r="225" spans="1:14" outlineLevel="1">
      <c r="A225" s="13" t="s">
        <v>306</v>
      </c>
      <c r="B225" s="40" t="s">
        <v>98</v>
      </c>
      <c r="C225" s="94"/>
      <c r="E225" s="49"/>
      <c r="F225" s="99" t="str">
        <f t="shared" si="33"/>
        <v/>
      </c>
      <c r="G225" s="99" t="str">
        <f t="shared" si="34"/>
        <v/>
      </c>
      <c r="H225" s="11"/>
      <c r="L225" s="11"/>
      <c r="M225" s="11"/>
    </row>
    <row r="226" spans="1:14" outlineLevel="1">
      <c r="A226" s="13" t="s">
        <v>307</v>
      </c>
      <c r="B226" s="40" t="s">
        <v>98</v>
      </c>
      <c r="C226" s="94"/>
      <c r="E226" s="29"/>
      <c r="F226" s="99" t="str">
        <f t="shared" si="33"/>
        <v/>
      </c>
      <c r="G226" s="99" t="str">
        <f t="shared" si="34"/>
        <v/>
      </c>
      <c r="H226" s="11"/>
      <c r="L226" s="11"/>
      <c r="M226" s="11"/>
    </row>
    <row r="227" spans="1:14" outlineLevel="1">
      <c r="A227" s="13" t="s">
        <v>308</v>
      </c>
      <c r="B227" s="40" t="s">
        <v>98</v>
      </c>
      <c r="C227" s="94"/>
      <c r="E227" s="49"/>
      <c r="F227" s="99" t="str">
        <f t="shared" si="33"/>
        <v/>
      </c>
      <c r="G227" s="99" t="str">
        <f t="shared" si="34"/>
        <v/>
      </c>
      <c r="H227" s="11"/>
      <c r="L227" s="11"/>
      <c r="M227" s="11"/>
    </row>
    <row r="228" spans="1:14" ht="15" customHeight="1">
      <c r="A228" s="31"/>
      <c r="B228" s="32" t="s">
        <v>309</v>
      </c>
      <c r="C228" s="31"/>
      <c r="D228" s="31"/>
      <c r="E228" s="33"/>
      <c r="F228" s="34"/>
      <c r="G228" s="34"/>
      <c r="H228" s="11"/>
      <c r="L228" s="11"/>
      <c r="M228" s="11"/>
    </row>
    <row r="229" spans="1:14">
      <c r="A229" s="13" t="s">
        <v>310</v>
      </c>
      <c r="B229" s="29" t="s">
        <v>311</v>
      </c>
      <c r="C229" s="13" t="s">
        <v>810</v>
      </c>
      <c r="H229" s="11"/>
      <c r="L229" s="11"/>
      <c r="M229" s="11"/>
    </row>
    <row r="230" spans="1:14" ht="15" customHeight="1">
      <c r="A230" s="31"/>
      <c r="B230" s="32" t="s">
        <v>312</v>
      </c>
      <c r="C230" s="31"/>
      <c r="D230" s="31"/>
      <c r="E230" s="33"/>
      <c r="F230" s="34"/>
      <c r="G230" s="34"/>
      <c r="H230" s="11"/>
      <c r="L230" s="11"/>
      <c r="M230" s="11"/>
    </row>
    <row r="231" spans="1:14">
      <c r="A231" s="13" t="s">
        <v>11</v>
      </c>
      <c r="B231" s="13" t="s">
        <v>982</v>
      </c>
      <c r="C231" s="94">
        <v>600</v>
      </c>
      <c r="E231" s="29"/>
      <c r="H231" s="11"/>
      <c r="L231" s="11"/>
      <c r="M231" s="11"/>
    </row>
    <row r="232" spans="1:14">
      <c r="A232" s="13" t="s">
        <v>313</v>
      </c>
      <c r="B232" s="1" t="s">
        <v>314</v>
      </c>
      <c r="C232" s="13" t="s">
        <v>1724</v>
      </c>
      <c r="E232" s="29"/>
      <c r="H232" s="11"/>
      <c r="L232" s="11"/>
      <c r="M232" s="11"/>
    </row>
    <row r="233" spans="1:14">
      <c r="A233" s="13" t="s">
        <v>315</v>
      </c>
      <c r="B233" s="1" t="s">
        <v>316</v>
      </c>
      <c r="C233" s="13" t="s">
        <v>807</v>
      </c>
      <c r="E233" s="29"/>
      <c r="H233" s="11"/>
      <c r="L233" s="11"/>
      <c r="M233" s="11"/>
    </row>
    <row r="234" spans="1:14" outlineLevel="1">
      <c r="A234" s="13" t="s">
        <v>317</v>
      </c>
      <c r="B234" s="27" t="s">
        <v>318</v>
      </c>
      <c r="C234" s="95"/>
      <c r="D234" s="29"/>
      <c r="E234" s="29"/>
      <c r="H234" s="11"/>
      <c r="L234" s="11"/>
      <c r="M234" s="11"/>
    </row>
    <row r="235" spans="1:14" outlineLevel="1">
      <c r="A235" s="13" t="s">
        <v>319</v>
      </c>
      <c r="B235" s="27" t="s">
        <v>320</v>
      </c>
      <c r="C235" s="95"/>
      <c r="D235" s="29"/>
      <c r="E235" s="29"/>
      <c r="H235" s="11"/>
      <c r="L235" s="11"/>
      <c r="M235" s="11"/>
    </row>
    <row r="236" spans="1:14" outlineLevel="1">
      <c r="A236" s="13" t="s">
        <v>321</v>
      </c>
      <c r="B236" s="27" t="s">
        <v>322</v>
      </c>
      <c r="C236" s="29"/>
      <c r="D236" s="29"/>
      <c r="E236" s="29"/>
      <c r="H236" s="11"/>
      <c r="L236" s="11"/>
      <c r="M236" s="11"/>
    </row>
    <row r="237" spans="1:14" outlineLevel="1">
      <c r="A237" s="13" t="s">
        <v>323</v>
      </c>
      <c r="C237" s="29"/>
      <c r="D237" s="29"/>
      <c r="E237" s="29"/>
      <c r="H237" s="11"/>
      <c r="L237" s="11"/>
      <c r="M237" s="11"/>
    </row>
    <row r="238" spans="1:14" outlineLevel="1">
      <c r="A238" s="13" t="s">
        <v>324</v>
      </c>
      <c r="C238" s="29"/>
      <c r="D238" s="29"/>
      <c r="E238" s="29"/>
      <c r="H238" s="11"/>
      <c r="L238" s="11"/>
      <c r="M238" s="11"/>
    </row>
    <row r="239" spans="1:14" outlineLevel="1">
      <c r="A239" s="31"/>
      <c r="B239" s="32" t="s">
        <v>1361</v>
      </c>
      <c r="C239" s="31"/>
      <c r="D239" s="31"/>
      <c r="E239" s="33"/>
      <c r="F239" s="34"/>
      <c r="G239" s="34"/>
      <c r="H239" s="11"/>
      <c r="K239"/>
      <c r="L239"/>
      <c r="M239"/>
      <c r="N239"/>
    </row>
    <row r="240" spans="1:14" ht="30" outlineLevel="1">
      <c r="A240" s="13" t="s">
        <v>1153</v>
      </c>
      <c r="B240" s="13" t="s">
        <v>1334</v>
      </c>
      <c r="D240"/>
      <c r="E240"/>
      <c r="F240"/>
      <c r="G240"/>
      <c r="H240" s="11"/>
      <c r="K240"/>
      <c r="L240"/>
      <c r="M240"/>
      <c r="N240"/>
    </row>
    <row r="241" spans="1:14" ht="30" outlineLevel="1">
      <c r="A241" s="13" t="s">
        <v>1155</v>
      </c>
      <c r="B241" s="13" t="s">
        <v>1335</v>
      </c>
      <c r="C241" s="113"/>
      <c r="D241"/>
      <c r="E241"/>
      <c r="F241"/>
      <c r="G241"/>
      <c r="H241" s="11"/>
      <c r="K241"/>
      <c r="L241"/>
      <c r="M241"/>
      <c r="N241"/>
    </row>
    <row r="242" spans="1:14" outlineLevel="1">
      <c r="A242" s="13" t="s">
        <v>1332</v>
      </c>
      <c r="B242" s="13" t="s">
        <v>1157</v>
      </c>
      <c r="C242" s="113"/>
      <c r="D242"/>
      <c r="E242"/>
      <c r="F242"/>
      <c r="G242"/>
      <c r="H242" s="11"/>
      <c r="K242"/>
      <c r="L242"/>
      <c r="M242"/>
      <c r="N242"/>
    </row>
    <row r="243" spans="1:14" outlineLevel="1">
      <c r="A243" s="13" t="s">
        <v>1333</v>
      </c>
      <c r="B243" s="13" t="s">
        <v>1154</v>
      </c>
      <c r="D243"/>
      <c r="E243"/>
      <c r="F243"/>
      <c r="G243"/>
      <c r="H243" s="11"/>
      <c r="K243"/>
      <c r="L243"/>
      <c r="M243"/>
      <c r="N243"/>
    </row>
    <row r="244" spans="1:14" outlineLevel="1">
      <c r="A244" s="13" t="s">
        <v>1158</v>
      </c>
      <c r="D244"/>
      <c r="E244"/>
      <c r="F244"/>
      <c r="G244"/>
      <c r="H244" s="11"/>
      <c r="K244"/>
      <c r="L244"/>
      <c r="M244"/>
      <c r="N244"/>
    </row>
    <row r="245" spans="1:14" outlineLevel="1">
      <c r="A245" s="13" t="s">
        <v>1159</v>
      </c>
      <c r="D245"/>
      <c r="E245"/>
      <c r="F245"/>
      <c r="G245"/>
      <c r="H245" s="11"/>
      <c r="K245"/>
      <c r="L245"/>
      <c r="M245"/>
      <c r="N245"/>
    </row>
    <row r="246" spans="1:14" outlineLevel="1">
      <c r="A246" s="13" t="s">
        <v>1156</v>
      </c>
      <c r="D246"/>
      <c r="E246"/>
      <c r="F246"/>
      <c r="G246"/>
      <c r="H246" s="11"/>
      <c r="K246"/>
      <c r="L246"/>
      <c r="M246"/>
      <c r="N246"/>
    </row>
    <row r="247" spans="1:14" outlineLevel="1">
      <c r="A247" s="13" t="s">
        <v>1160</v>
      </c>
      <c r="D247"/>
      <c r="E247"/>
      <c r="F247"/>
      <c r="G247"/>
      <c r="H247" s="11"/>
      <c r="K247"/>
      <c r="L247"/>
      <c r="M247"/>
      <c r="N247"/>
    </row>
    <row r="248" spans="1:14" outlineLevel="1">
      <c r="A248" s="13" t="s">
        <v>1161</v>
      </c>
      <c r="D248"/>
      <c r="E248"/>
      <c r="F248"/>
      <c r="G248"/>
      <c r="H248" s="11"/>
      <c r="K248"/>
      <c r="L248"/>
      <c r="M248"/>
      <c r="N248"/>
    </row>
    <row r="249" spans="1:14" outlineLevel="1">
      <c r="A249" s="13" t="s">
        <v>1162</v>
      </c>
      <c r="D249"/>
      <c r="E249"/>
      <c r="F249"/>
      <c r="G249"/>
      <c r="H249" s="11"/>
      <c r="K249"/>
      <c r="L249"/>
      <c r="M249"/>
      <c r="N249"/>
    </row>
    <row r="250" spans="1:14" outlineLevel="1">
      <c r="A250" s="13" t="s">
        <v>1163</v>
      </c>
      <c r="D250"/>
      <c r="E250"/>
      <c r="F250"/>
      <c r="G250"/>
      <c r="H250" s="11"/>
      <c r="K250"/>
      <c r="L250"/>
      <c r="M250"/>
      <c r="N250"/>
    </row>
    <row r="251" spans="1:14" outlineLevel="1">
      <c r="A251" s="13" t="s">
        <v>1164</v>
      </c>
      <c r="D251"/>
      <c r="E251"/>
      <c r="F251"/>
      <c r="G251"/>
      <c r="H251" s="11"/>
      <c r="K251"/>
      <c r="L251"/>
      <c r="M251"/>
      <c r="N251"/>
    </row>
    <row r="252" spans="1:14" outlineLevel="1">
      <c r="A252" s="13" t="s">
        <v>1165</v>
      </c>
      <c r="D252"/>
      <c r="E252"/>
      <c r="F252"/>
      <c r="G252"/>
      <c r="H252" s="11"/>
      <c r="K252"/>
      <c r="L252"/>
      <c r="M252"/>
      <c r="N252"/>
    </row>
    <row r="253" spans="1:14" outlineLevel="1">
      <c r="A253" s="13" t="s">
        <v>1166</v>
      </c>
      <c r="D253"/>
      <c r="E253"/>
      <c r="F253"/>
      <c r="G253"/>
      <c r="H253" s="11"/>
      <c r="K253"/>
      <c r="L253"/>
      <c r="M253"/>
      <c r="N253"/>
    </row>
    <row r="254" spans="1:14" outlineLevel="1">
      <c r="A254" s="13" t="s">
        <v>1167</v>
      </c>
      <c r="D254"/>
      <c r="E254"/>
      <c r="F254"/>
      <c r="G254"/>
      <c r="H254" s="11"/>
      <c r="K254"/>
      <c r="L254"/>
      <c r="M254"/>
      <c r="N254"/>
    </row>
    <row r="255" spans="1:14" outlineLevel="1">
      <c r="A255" s="13" t="s">
        <v>1168</v>
      </c>
      <c r="D255"/>
      <c r="E255"/>
      <c r="F255"/>
      <c r="G255"/>
      <c r="H255" s="11"/>
      <c r="K255"/>
      <c r="L255"/>
      <c r="M255"/>
      <c r="N255"/>
    </row>
    <row r="256" spans="1:14" outlineLevel="1">
      <c r="A256" s="13" t="s">
        <v>1169</v>
      </c>
      <c r="D256"/>
      <c r="E256"/>
      <c r="F256"/>
      <c r="G256"/>
      <c r="H256" s="11"/>
      <c r="K256"/>
      <c r="L256"/>
      <c r="M256"/>
      <c r="N256"/>
    </row>
    <row r="257" spans="1:14" outlineLevel="1">
      <c r="A257" s="13" t="s">
        <v>1170</v>
      </c>
      <c r="D257"/>
      <c r="E257"/>
      <c r="F257"/>
      <c r="G257"/>
      <c r="H257" s="11"/>
      <c r="K257"/>
      <c r="L257"/>
      <c r="M257"/>
      <c r="N257"/>
    </row>
    <row r="258" spans="1:14" outlineLevel="1">
      <c r="A258" s="13" t="s">
        <v>1171</v>
      </c>
      <c r="D258"/>
      <c r="E258"/>
      <c r="F258"/>
      <c r="G258"/>
      <c r="H258" s="11"/>
      <c r="K258"/>
      <c r="L258"/>
      <c r="M258"/>
      <c r="N258"/>
    </row>
    <row r="259" spans="1:14" outlineLevel="1">
      <c r="A259" s="13" t="s">
        <v>1172</v>
      </c>
      <c r="D259"/>
      <c r="E259"/>
      <c r="F259"/>
      <c r="G259"/>
      <c r="H259" s="11"/>
      <c r="K259"/>
      <c r="L259"/>
      <c r="M259"/>
      <c r="N259"/>
    </row>
    <row r="260" spans="1:14" outlineLevel="1">
      <c r="A260" s="13" t="s">
        <v>1173</v>
      </c>
      <c r="D260"/>
      <c r="E260"/>
      <c r="F260"/>
      <c r="G260"/>
      <c r="H260" s="11"/>
      <c r="K260"/>
      <c r="L260"/>
      <c r="M260"/>
      <c r="N260"/>
    </row>
    <row r="261" spans="1:14" outlineLevel="1">
      <c r="A261" s="13" t="s">
        <v>1174</v>
      </c>
      <c r="D261"/>
      <c r="E261"/>
      <c r="F261"/>
      <c r="G261"/>
      <c r="H261" s="11"/>
      <c r="K261"/>
      <c r="L261"/>
      <c r="M261"/>
      <c r="N261"/>
    </row>
    <row r="262" spans="1:14" outlineLevel="1">
      <c r="A262" s="13" t="s">
        <v>1175</v>
      </c>
      <c r="D262"/>
      <c r="E262"/>
      <c r="F262"/>
      <c r="G262"/>
      <c r="H262" s="11"/>
      <c r="K262"/>
      <c r="L262"/>
      <c r="M262"/>
      <c r="N262"/>
    </row>
    <row r="263" spans="1:14" outlineLevel="1">
      <c r="A263" s="13" t="s">
        <v>1176</v>
      </c>
      <c r="D263"/>
      <c r="E263"/>
      <c r="F263"/>
      <c r="G263"/>
      <c r="H263" s="11"/>
      <c r="K263"/>
      <c r="L263"/>
      <c r="M263"/>
      <c r="N263"/>
    </row>
    <row r="264" spans="1:14" outlineLevel="1">
      <c r="A264" s="13" t="s">
        <v>1177</v>
      </c>
      <c r="D264"/>
      <c r="E264"/>
      <c r="F264"/>
      <c r="G264"/>
      <c r="H264" s="11"/>
      <c r="K264"/>
      <c r="L264"/>
      <c r="M264"/>
      <c r="N264"/>
    </row>
    <row r="265" spans="1:14" outlineLevel="1">
      <c r="A265" s="13" t="s">
        <v>1178</v>
      </c>
      <c r="D265"/>
      <c r="E265"/>
      <c r="F265"/>
      <c r="G265"/>
      <c r="H265" s="11"/>
      <c r="K265"/>
      <c r="L265"/>
      <c r="M265"/>
      <c r="N265"/>
    </row>
    <row r="266" spans="1:14" outlineLevel="1">
      <c r="A266" s="13" t="s">
        <v>1179</v>
      </c>
      <c r="D266"/>
      <c r="E266"/>
      <c r="F266"/>
      <c r="G266"/>
      <c r="H266" s="11"/>
      <c r="K266"/>
      <c r="L266"/>
      <c r="M266"/>
      <c r="N266"/>
    </row>
    <row r="267" spans="1:14" outlineLevel="1">
      <c r="A267" s="13" t="s">
        <v>1180</v>
      </c>
      <c r="D267"/>
      <c r="E267"/>
      <c r="F267"/>
      <c r="G267"/>
      <c r="H267" s="11"/>
      <c r="K267"/>
      <c r="L267"/>
      <c r="M267"/>
      <c r="N267"/>
    </row>
    <row r="268" spans="1:14" outlineLevel="1">
      <c r="A268" s="13" t="s">
        <v>1181</v>
      </c>
      <c r="D268"/>
      <c r="E268"/>
      <c r="F268"/>
      <c r="G268"/>
      <c r="H268" s="11"/>
      <c r="K268"/>
      <c r="L268"/>
      <c r="M268"/>
      <c r="N268"/>
    </row>
    <row r="269" spans="1:14" outlineLevel="1">
      <c r="A269" s="13" t="s">
        <v>1182</v>
      </c>
      <c r="D269"/>
      <c r="E269"/>
      <c r="F269"/>
      <c r="G269"/>
      <c r="H269" s="11"/>
      <c r="K269"/>
      <c r="L269"/>
      <c r="M269"/>
      <c r="N269"/>
    </row>
    <row r="270" spans="1:14" outlineLevel="1">
      <c r="A270" s="13" t="s">
        <v>1183</v>
      </c>
      <c r="D270"/>
      <c r="E270"/>
      <c r="F270"/>
      <c r="G270"/>
      <c r="H270" s="11"/>
      <c r="K270"/>
      <c r="L270"/>
      <c r="M270"/>
      <c r="N270"/>
    </row>
    <row r="271" spans="1:14" outlineLevel="1">
      <c r="A271" s="13" t="s">
        <v>1184</v>
      </c>
      <c r="D271"/>
      <c r="E271"/>
      <c r="F271"/>
      <c r="G271"/>
      <c r="H271" s="11"/>
      <c r="K271"/>
      <c r="L271"/>
      <c r="M271"/>
      <c r="N271"/>
    </row>
    <row r="272" spans="1:14" outlineLevel="1">
      <c r="A272" s="13" t="s">
        <v>1185</v>
      </c>
      <c r="D272"/>
      <c r="E272"/>
      <c r="F272"/>
      <c r="G272"/>
      <c r="H272" s="11"/>
      <c r="K272"/>
      <c r="L272"/>
      <c r="M272"/>
      <c r="N272"/>
    </row>
    <row r="273" spans="1:14" outlineLevel="1">
      <c r="A273" s="13" t="s">
        <v>1186</v>
      </c>
      <c r="D273"/>
      <c r="E273"/>
      <c r="F273"/>
      <c r="G273"/>
      <c r="H273" s="11"/>
      <c r="K273"/>
      <c r="L273"/>
      <c r="M273"/>
      <c r="N273"/>
    </row>
    <row r="274" spans="1:14" outlineLevel="1">
      <c r="A274" s="13" t="s">
        <v>1187</v>
      </c>
      <c r="D274"/>
      <c r="E274"/>
      <c r="F274"/>
      <c r="G274"/>
      <c r="H274" s="11"/>
      <c r="K274"/>
      <c r="L274"/>
      <c r="M274"/>
      <c r="N274"/>
    </row>
    <row r="275" spans="1:14" outlineLevel="1">
      <c r="A275" s="13" t="s">
        <v>1188</v>
      </c>
      <c r="D275"/>
      <c r="E275"/>
      <c r="F275"/>
      <c r="G275"/>
      <c r="H275" s="11"/>
      <c r="K275"/>
      <c r="L275"/>
      <c r="M275"/>
      <c r="N275"/>
    </row>
    <row r="276" spans="1:14" outlineLevel="1">
      <c r="A276" s="13" t="s">
        <v>1189</v>
      </c>
      <c r="D276"/>
      <c r="E276"/>
      <c r="F276"/>
      <c r="G276"/>
      <c r="H276" s="11"/>
      <c r="K276"/>
      <c r="L276"/>
      <c r="M276"/>
      <c r="N276"/>
    </row>
    <row r="277" spans="1:14" outlineLevel="1">
      <c r="A277" s="13" t="s">
        <v>1190</v>
      </c>
      <c r="D277"/>
      <c r="E277"/>
      <c r="F277"/>
      <c r="G277"/>
      <c r="H277" s="11"/>
      <c r="K277"/>
      <c r="L277"/>
      <c r="M277"/>
      <c r="N277"/>
    </row>
    <row r="278" spans="1:14" outlineLevel="1">
      <c r="A278" s="13" t="s">
        <v>1191</v>
      </c>
      <c r="D278"/>
      <c r="E278"/>
      <c r="F278"/>
      <c r="G278"/>
      <c r="H278" s="11"/>
      <c r="K278"/>
      <c r="L278"/>
      <c r="M278"/>
      <c r="N278"/>
    </row>
    <row r="279" spans="1:14" outlineLevel="1">
      <c r="A279" s="13" t="s">
        <v>1192</v>
      </c>
      <c r="D279"/>
      <c r="E279"/>
      <c r="F279"/>
      <c r="G279"/>
      <c r="H279" s="11"/>
      <c r="K279"/>
      <c r="L279"/>
      <c r="M279"/>
      <c r="N279"/>
    </row>
    <row r="280" spans="1:14" outlineLevel="1">
      <c r="A280" s="13" t="s">
        <v>1193</v>
      </c>
      <c r="D280"/>
      <c r="E280"/>
      <c r="F280"/>
      <c r="G280"/>
      <c r="H280" s="11"/>
      <c r="K280"/>
      <c r="L280"/>
      <c r="M280"/>
      <c r="N280"/>
    </row>
    <row r="281" spans="1:14" outlineLevel="1">
      <c r="A281" s="13" t="s">
        <v>1194</v>
      </c>
      <c r="D281"/>
      <c r="E281"/>
      <c r="F281"/>
      <c r="G281"/>
      <c r="H281" s="11"/>
      <c r="K281"/>
      <c r="L281"/>
      <c r="M281"/>
      <c r="N281"/>
    </row>
    <row r="282" spans="1:14" outlineLevel="1">
      <c r="A282" s="13" t="s">
        <v>1195</v>
      </c>
      <c r="D282"/>
      <c r="E282"/>
      <c r="F282"/>
      <c r="G282"/>
      <c r="H282" s="11"/>
      <c r="K282"/>
      <c r="L282"/>
      <c r="M282"/>
      <c r="N282"/>
    </row>
    <row r="283" spans="1:14" outlineLevel="1">
      <c r="A283" s="13" t="s">
        <v>1196</v>
      </c>
      <c r="D283"/>
      <c r="E283"/>
      <c r="F283"/>
      <c r="G283"/>
      <c r="H283" s="11"/>
      <c r="K283"/>
      <c r="L283"/>
      <c r="M283"/>
      <c r="N283"/>
    </row>
    <row r="284" spans="1:14" outlineLevel="1">
      <c r="A284" s="13" t="s">
        <v>1197</v>
      </c>
      <c r="D284"/>
      <c r="E284"/>
      <c r="F284"/>
      <c r="G284"/>
      <c r="H284" s="11"/>
      <c r="K284"/>
      <c r="L284"/>
      <c r="M284"/>
      <c r="N284"/>
    </row>
    <row r="285" spans="1:14" ht="37.5">
      <c r="A285" s="23"/>
      <c r="B285" s="23" t="s">
        <v>325</v>
      </c>
      <c r="C285" s="23" t="s">
        <v>1</v>
      </c>
      <c r="D285" s="23" t="s">
        <v>1</v>
      </c>
      <c r="E285" s="23"/>
      <c r="F285" s="24"/>
      <c r="G285" s="25"/>
      <c r="H285" s="11"/>
      <c r="I285" s="16"/>
      <c r="J285" s="16"/>
      <c r="K285" s="16"/>
      <c r="L285" s="16"/>
      <c r="M285" s="18"/>
    </row>
    <row r="286" spans="1:14" ht="18.75">
      <c r="A286" s="52" t="s">
        <v>1366</v>
      </c>
      <c r="B286" s="53"/>
      <c r="C286" s="53"/>
      <c r="D286" s="53"/>
      <c r="E286" s="53"/>
      <c r="F286" s="54"/>
      <c r="G286" s="53"/>
      <c r="H286" s="11"/>
      <c r="I286" s="16"/>
      <c r="J286" s="16"/>
      <c r="K286" s="16"/>
      <c r="L286" s="16"/>
      <c r="M286" s="18"/>
    </row>
    <row r="287" spans="1:14" ht="18.75">
      <c r="A287" s="52" t="s">
        <v>1367</v>
      </c>
      <c r="B287" s="53"/>
      <c r="C287" s="53"/>
      <c r="D287" s="53"/>
      <c r="E287" s="53"/>
      <c r="F287" s="54"/>
      <c r="G287" s="53"/>
      <c r="H287" s="11"/>
      <c r="I287" s="16"/>
      <c r="J287" s="16"/>
      <c r="K287" s="16"/>
      <c r="L287" s="16"/>
      <c r="M287" s="18"/>
    </row>
    <row r="288" spans="1:14">
      <c r="A288" s="13" t="s">
        <v>326</v>
      </c>
      <c r="B288" s="27" t="s">
        <v>327</v>
      </c>
      <c r="C288" s="55">
        <f>ROW(B38)</f>
        <v>38</v>
      </c>
      <c r="D288" s="48"/>
      <c r="E288" s="48"/>
      <c r="F288" s="48"/>
      <c r="G288" s="48"/>
      <c r="H288" s="11"/>
      <c r="I288" s="27"/>
      <c r="J288" s="55"/>
      <c r="L288" s="48"/>
      <c r="M288" s="48"/>
      <c r="N288" s="48"/>
    </row>
    <row r="289" spans="1:14">
      <c r="A289" s="13" t="s">
        <v>328</v>
      </c>
      <c r="B289" s="27" t="s">
        <v>329</v>
      </c>
      <c r="C289" s="55">
        <f>ROW(B39)</f>
        <v>39</v>
      </c>
      <c r="E289" s="48"/>
      <c r="F289" s="48"/>
      <c r="H289" s="11"/>
      <c r="I289" s="27"/>
      <c r="J289" s="55"/>
      <c r="L289" s="48"/>
      <c r="M289" s="48"/>
    </row>
    <row r="290" spans="1:14">
      <c r="A290" s="13" t="s">
        <v>330</v>
      </c>
      <c r="B290" s="27" t="s">
        <v>331</v>
      </c>
      <c r="C290" s="55" t="str">
        <f ca="1">IF(ISREF(INDIRECT("'B1. HTT Mortgage Assets'!A1")),ROW('B1. HTT Mortgage Assets'!B43)&amp;" for Mortgage Assets","")</f>
        <v>43 for Mortgage Assets</v>
      </c>
      <c r="D290" s="55" t="str">
        <f ca="1">IF(ISREF(INDIRECT("'B2. HTT Public Sector Assets'!A1")),ROW(#REF!)&amp; " for Public Sector Assets","")</f>
        <v/>
      </c>
      <c r="E290" s="56"/>
      <c r="F290" s="48"/>
      <c r="G290" s="56"/>
      <c r="H290" s="11"/>
      <c r="I290" s="27"/>
      <c r="J290" s="55"/>
      <c r="K290" s="55"/>
      <c r="L290" s="56"/>
      <c r="M290" s="48"/>
      <c r="N290" s="56"/>
    </row>
    <row r="291" spans="1:14">
      <c r="A291" s="13" t="s">
        <v>332</v>
      </c>
      <c r="B291" s="27" t="s">
        <v>333</v>
      </c>
      <c r="C291" s="55">
        <f>ROW(B52)</f>
        <v>52</v>
      </c>
      <c r="H291" s="11"/>
      <c r="I291" s="27"/>
      <c r="J291" s="55"/>
    </row>
    <row r="292" spans="1:14">
      <c r="A292" s="13" t="s">
        <v>334</v>
      </c>
      <c r="B292" s="27" t="s">
        <v>335</v>
      </c>
      <c r="C292" s="57" t="str">
        <f ca="1">IF(ISREF(INDIRECT("'B1. HTT Mortgage Assets'!A1")),ROW('B1. HTT Mortgage Assets'!B186)&amp;" for Residential Mortgage Assets","")</f>
        <v>186 for Residential Mortgage Assets</v>
      </c>
      <c r="D292" s="55" t="str">
        <f ca="1">IF(ISREF(INDIRECT("'B1. HTT Mortgage Assets'!A1")),ROW('B1. HTT Mortgage Assets'!B412 )&amp; " for Commercial Mortgage Assets","")</f>
        <v>412 for Commercial Mortgage Assets</v>
      </c>
      <c r="E292" s="56"/>
      <c r="F292" s="55" t="str">
        <f ca="1">IF(ISREF(INDIRECT("'B2. HTT Public Sector Assets'!A1")),ROW(#REF!)&amp; " for Public Sector Assets","")</f>
        <v/>
      </c>
      <c r="G292" s="56"/>
      <c r="H292" s="11"/>
      <c r="I292" s="27"/>
      <c r="J292"/>
      <c r="K292" s="55"/>
      <c r="L292" s="56"/>
      <c r="N292" s="56"/>
    </row>
    <row r="293" spans="1:14">
      <c r="A293" s="13" t="s">
        <v>336</v>
      </c>
      <c r="B293" s="27" t="s">
        <v>337</v>
      </c>
      <c r="C293" s="55" t="str">
        <f ca="1">IF(ISREF(INDIRECT("'B1. HTT Mortgage Assets'!A1")),ROW('B1. HTT Mortgage Assets'!B149)&amp;" for Mortgage Assets","")</f>
        <v>149 for Mortgage Assets</v>
      </c>
      <c r="D293" s="55" t="str">
        <f ca="1">IF(ISREF(INDIRECT("'B2. HTT Public Sector Assets'!A1")),ROW(#REF!)&amp;" for Public Sector Assets","")</f>
        <v/>
      </c>
      <c r="H293" s="11"/>
      <c r="I293" s="27"/>
      <c r="M293" s="56"/>
    </row>
    <row r="294" spans="1:14">
      <c r="A294" s="13" t="s">
        <v>338</v>
      </c>
      <c r="B294" s="27" t="s">
        <v>339</v>
      </c>
      <c r="C294" s="55">
        <f>ROW(B111)</f>
        <v>111</v>
      </c>
      <c r="F294" s="56"/>
      <c r="H294" s="11"/>
      <c r="I294" s="27"/>
      <c r="J294" s="55"/>
      <c r="M294" s="56"/>
    </row>
    <row r="295" spans="1:14">
      <c r="A295" s="13" t="s">
        <v>340</v>
      </c>
      <c r="B295" s="27" t="s">
        <v>341</v>
      </c>
      <c r="C295" s="55">
        <f>ROW(B163)</f>
        <v>163</v>
      </c>
      <c r="E295" s="56"/>
      <c r="F295" s="56"/>
      <c r="H295" s="11"/>
      <c r="I295" s="27"/>
      <c r="J295" s="55"/>
      <c r="L295" s="56"/>
      <c r="M295" s="56"/>
    </row>
    <row r="296" spans="1:14">
      <c r="A296" s="13" t="s">
        <v>342</v>
      </c>
      <c r="B296" s="27" t="s">
        <v>343</v>
      </c>
      <c r="C296" s="55">
        <f>ROW(B137)</f>
        <v>137</v>
      </c>
      <c r="E296" s="56"/>
      <c r="F296" s="56"/>
      <c r="H296" s="11"/>
      <c r="I296" s="27"/>
      <c r="J296" s="55"/>
      <c r="L296" s="56"/>
      <c r="M296" s="56"/>
    </row>
    <row r="297" spans="1:14" ht="30">
      <c r="A297" s="13" t="s">
        <v>344</v>
      </c>
      <c r="B297" s="13" t="s">
        <v>345</v>
      </c>
      <c r="C297" s="55" t="str">
        <f>ROW('C. HTT Harmonised Glossary'!B17)&amp;" for Harmonised Glossary"</f>
        <v>17 for Harmonised Glossary</v>
      </c>
      <c r="E297" s="56"/>
      <c r="H297" s="11"/>
      <c r="J297" s="55"/>
      <c r="L297" s="56"/>
    </row>
    <row r="298" spans="1:14">
      <c r="A298" s="13" t="s">
        <v>346</v>
      </c>
      <c r="B298" s="27" t="s">
        <v>347</v>
      </c>
      <c r="C298" s="55">
        <f>ROW(B65)</f>
        <v>65</v>
      </c>
      <c r="E298" s="56"/>
      <c r="H298" s="11"/>
      <c r="I298" s="27"/>
      <c r="J298" s="55"/>
      <c r="L298" s="56"/>
    </row>
    <row r="299" spans="1:14">
      <c r="A299" s="13" t="s">
        <v>348</v>
      </c>
      <c r="B299" s="27" t="s">
        <v>349</v>
      </c>
      <c r="C299" s="55">
        <f>ROW(B88)</f>
        <v>88</v>
      </c>
      <c r="E299" s="56"/>
      <c r="H299" s="11"/>
      <c r="I299" s="27"/>
      <c r="J299" s="55"/>
      <c r="L299" s="56"/>
    </row>
    <row r="300" spans="1:14">
      <c r="A300" s="13" t="s">
        <v>350</v>
      </c>
      <c r="B300" s="27" t="s">
        <v>351</v>
      </c>
      <c r="C300" s="55" t="str">
        <f ca="1">IF(ISREF(INDIRECT("'B1. HTT Mortgage Assets'!A1")),ROW('B1. HTT Mortgage Assets'!B179)&amp; " for Mortgage Assets","")</f>
        <v>179 for Mortgage Assets</v>
      </c>
      <c r="D300" s="55" t="str">
        <f ca="1">IF(ISREF(INDIRECT("'B2. HTT Public Sector Assets'!A1")),ROW(#REF!)&amp; " for Public Sector Assets","")</f>
        <v/>
      </c>
      <c r="E300" s="56"/>
      <c r="H300" s="11"/>
      <c r="I300" s="27"/>
      <c r="J300" s="55"/>
      <c r="K300" s="55"/>
      <c r="L300" s="56"/>
    </row>
    <row r="301" spans="1:14" outlineLevel="1">
      <c r="A301" s="13" t="s">
        <v>352</v>
      </c>
      <c r="B301" s="27"/>
      <c r="C301" s="55"/>
      <c r="D301" s="55"/>
      <c r="E301" s="56"/>
      <c r="H301" s="11"/>
      <c r="I301" s="27"/>
      <c r="J301" s="55"/>
      <c r="K301" s="55"/>
      <c r="L301" s="56"/>
    </row>
    <row r="302" spans="1:14" outlineLevel="1">
      <c r="A302" s="13" t="s">
        <v>353</v>
      </c>
      <c r="B302" s="27"/>
      <c r="C302" s="55"/>
      <c r="D302" s="55"/>
      <c r="E302" s="56"/>
      <c r="H302" s="11"/>
      <c r="I302" s="27"/>
      <c r="J302" s="55"/>
      <c r="K302" s="55"/>
      <c r="L302" s="56"/>
    </row>
    <row r="303" spans="1:14" outlineLevel="1">
      <c r="A303" s="13" t="s">
        <v>354</v>
      </c>
      <c r="B303" s="27"/>
      <c r="C303" s="55"/>
      <c r="D303" s="55"/>
      <c r="E303" s="56"/>
      <c r="H303" s="11"/>
      <c r="I303" s="27"/>
      <c r="J303" s="55"/>
      <c r="K303" s="55"/>
      <c r="L303" s="56"/>
    </row>
    <row r="304" spans="1:14" outlineLevel="1">
      <c r="A304" s="13" t="s">
        <v>355</v>
      </c>
      <c r="B304" s="27"/>
      <c r="C304" s="55"/>
      <c r="D304" s="55"/>
      <c r="E304" s="56"/>
      <c r="H304" s="11"/>
      <c r="I304" s="27"/>
      <c r="J304" s="55"/>
      <c r="K304" s="55"/>
      <c r="L304" s="56"/>
    </row>
    <row r="305" spans="1:14" outlineLevel="1">
      <c r="A305" s="13" t="s">
        <v>356</v>
      </c>
      <c r="B305" s="27"/>
      <c r="C305" s="55"/>
      <c r="D305" s="55"/>
      <c r="E305" s="56"/>
      <c r="H305" s="11"/>
      <c r="I305" s="27"/>
      <c r="J305" s="55"/>
      <c r="K305" s="55"/>
      <c r="L305" s="56"/>
      <c r="N305" s="41"/>
    </row>
    <row r="306" spans="1:14" outlineLevel="1">
      <c r="A306" s="13" t="s">
        <v>357</v>
      </c>
      <c r="B306" s="27"/>
      <c r="C306" s="55"/>
      <c r="D306" s="55"/>
      <c r="E306" s="56"/>
      <c r="H306" s="11"/>
      <c r="I306" s="27"/>
      <c r="J306" s="55"/>
      <c r="K306" s="55"/>
      <c r="L306" s="56"/>
      <c r="N306" s="41"/>
    </row>
    <row r="307" spans="1:14" outlineLevel="1">
      <c r="A307" s="13" t="s">
        <v>358</v>
      </c>
      <c r="B307" s="27"/>
      <c r="C307" s="55"/>
      <c r="D307" s="55"/>
      <c r="E307" s="56"/>
      <c r="H307" s="11"/>
      <c r="I307" s="27"/>
      <c r="J307" s="55"/>
      <c r="K307" s="55"/>
      <c r="L307" s="56"/>
      <c r="N307" s="41"/>
    </row>
    <row r="308" spans="1:14" outlineLevel="1">
      <c r="A308" s="13" t="s">
        <v>359</v>
      </c>
      <c r="B308" s="27"/>
      <c r="C308" s="55"/>
      <c r="D308" s="55"/>
      <c r="E308" s="56"/>
      <c r="H308" s="11"/>
      <c r="I308" s="27"/>
      <c r="J308" s="55"/>
      <c r="K308" s="55"/>
      <c r="L308" s="56"/>
      <c r="N308" s="41"/>
    </row>
    <row r="309" spans="1:14" outlineLevel="1">
      <c r="A309" s="13" t="s">
        <v>360</v>
      </c>
      <c r="B309" s="27"/>
      <c r="C309" s="55"/>
      <c r="D309" s="55"/>
      <c r="E309" s="56"/>
      <c r="H309" s="11"/>
      <c r="I309" s="27"/>
      <c r="J309" s="55"/>
      <c r="K309" s="55"/>
      <c r="L309" s="56"/>
      <c r="N309" s="41"/>
    </row>
    <row r="310" spans="1:14" outlineLevel="1">
      <c r="A310" s="13" t="s">
        <v>361</v>
      </c>
      <c r="H310" s="11"/>
      <c r="N310" s="41"/>
    </row>
    <row r="311" spans="1:14" ht="37.5">
      <c r="A311" s="24"/>
      <c r="B311" s="23" t="s">
        <v>27</v>
      </c>
      <c r="C311" s="24"/>
      <c r="D311" s="24"/>
      <c r="E311" s="24"/>
      <c r="F311" s="24"/>
      <c r="G311" s="25"/>
      <c r="H311" s="11"/>
      <c r="I311" s="16"/>
      <c r="J311" s="18"/>
      <c r="K311" s="18"/>
      <c r="L311" s="18"/>
      <c r="M311" s="18"/>
      <c r="N311" s="41"/>
    </row>
    <row r="312" spans="1:14">
      <c r="A312" s="13" t="s">
        <v>5</v>
      </c>
      <c r="B312" s="35" t="s">
        <v>362</v>
      </c>
      <c r="C312" s="13">
        <v>0</v>
      </c>
      <c r="H312" s="11"/>
      <c r="I312" s="35"/>
      <c r="J312" s="55"/>
      <c r="N312" s="41"/>
    </row>
    <row r="313" spans="1:14" outlineLevel="1">
      <c r="A313" s="13" t="s">
        <v>363</v>
      </c>
      <c r="B313" s="35"/>
      <c r="C313" s="55"/>
      <c r="H313" s="11"/>
      <c r="I313" s="35"/>
      <c r="J313" s="55"/>
      <c r="N313" s="41"/>
    </row>
    <row r="314" spans="1:14" outlineLevel="1">
      <c r="A314" s="13" t="s">
        <v>364</v>
      </c>
      <c r="B314" s="35"/>
      <c r="C314" s="55"/>
      <c r="H314" s="11"/>
      <c r="I314" s="35"/>
      <c r="J314" s="55"/>
      <c r="N314" s="41"/>
    </row>
    <row r="315" spans="1:14" outlineLevel="1">
      <c r="A315" s="13" t="s">
        <v>365</v>
      </c>
      <c r="B315" s="35"/>
      <c r="C315" s="55"/>
      <c r="H315" s="11"/>
      <c r="I315" s="35"/>
      <c r="J315" s="55"/>
      <c r="N315" s="41"/>
    </row>
    <row r="316" spans="1:14" outlineLevel="1">
      <c r="A316" s="13" t="s">
        <v>366</v>
      </c>
      <c r="B316" s="35"/>
      <c r="C316" s="55"/>
      <c r="H316" s="11"/>
      <c r="I316" s="35"/>
      <c r="J316" s="55"/>
      <c r="N316" s="41"/>
    </row>
    <row r="317" spans="1:14" outlineLevel="1">
      <c r="A317" s="13" t="s">
        <v>367</v>
      </c>
      <c r="B317" s="35"/>
      <c r="C317" s="55"/>
      <c r="H317" s="11"/>
      <c r="I317" s="35"/>
      <c r="J317" s="55"/>
      <c r="N317" s="41"/>
    </row>
    <row r="318" spans="1:14" outlineLevel="1">
      <c r="A318" s="13" t="s">
        <v>368</v>
      </c>
      <c r="B318" s="35"/>
      <c r="C318" s="55"/>
      <c r="H318" s="11"/>
      <c r="I318" s="35"/>
      <c r="J318" s="55"/>
      <c r="N318" s="41"/>
    </row>
    <row r="319" spans="1:14" ht="18.75">
      <c r="A319" s="24"/>
      <c r="B319" s="23" t="s">
        <v>28</v>
      </c>
      <c r="C319" s="24"/>
      <c r="D319" s="24"/>
      <c r="E319" s="24"/>
      <c r="F319" s="24"/>
      <c r="G319" s="25"/>
      <c r="H319" s="11"/>
      <c r="I319" s="16"/>
      <c r="J319" s="18"/>
      <c r="K319" s="18"/>
      <c r="L319" s="18"/>
      <c r="M319" s="18"/>
      <c r="N319" s="41"/>
    </row>
    <row r="320" spans="1:14" ht="15" customHeight="1" outlineLevel="1">
      <c r="A320" s="31"/>
      <c r="B320" s="32" t="s">
        <v>369</v>
      </c>
      <c r="C320" s="31"/>
      <c r="D320" s="31"/>
      <c r="E320" s="33"/>
      <c r="F320" s="34"/>
      <c r="G320" s="34"/>
      <c r="H320" s="11"/>
      <c r="L320" s="11"/>
      <c r="M320" s="11"/>
      <c r="N320" s="41"/>
    </row>
    <row r="321" spans="1:14" outlineLevel="1">
      <c r="A321" s="13" t="s">
        <v>370</v>
      </c>
      <c r="B321" s="27" t="s">
        <v>371</v>
      </c>
      <c r="C321" s="27"/>
      <c r="H321" s="11"/>
      <c r="I321" s="41"/>
      <c r="J321" s="41"/>
      <c r="K321" s="41"/>
      <c r="L321" s="41"/>
      <c r="M321" s="41"/>
      <c r="N321" s="41"/>
    </row>
    <row r="322" spans="1:14" outlineLevel="1">
      <c r="A322" s="13" t="s">
        <v>372</v>
      </c>
      <c r="B322" s="27" t="s">
        <v>373</v>
      </c>
      <c r="C322" s="27"/>
      <c r="H322" s="11"/>
      <c r="I322" s="41"/>
      <c r="J322" s="41"/>
      <c r="K322" s="41"/>
      <c r="L322" s="41"/>
      <c r="M322" s="41"/>
      <c r="N322" s="41"/>
    </row>
    <row r="323" spans="1:14" outlineLevel="1">
      <c r="A323" s="13" t="s">
        <v>374</v>
      </c>
      <c r="B323" s="27" t="s">
        <v>375</v>
      </c>
      <c r="C323" s="27"/>
      <c r="H323" s="11"/>
      <c r="I323" s="41"/>
      <c r="J323" s="41"/>
      <c r="K323" s="41"/>
      <c r="L323" s="41"/>
      <c r="M323" s="41"/>
      <c r="N323" s="41"/>
    </row>
    <row r="324" spans="1:14" outlineLevel="1">
      <c r="A324" s="13" t="s">
        <v>376</v>
      </c>
      <c r="B324" s="27" t="s">
        <v>377</v>
      </c>
      <c r="H324" s="11"/>
      <c r="I324" s="41"/>
      <c r="J324" s="41"/>
      <c r="K324" s="41"/>
      <c r="L324" s="41"/>
      <c r="M324" s="41"/>
      <c r="N324" s="41"/>
    </row>
    <row r="325" spans="1:14" outlineLevel="1">
      <c r="A325" s="13" t="s">
        <v>378</v>
      </c>
      <c r="B325" s="27" t="s">
        <v>379</v>
      </c>
      <c r="H325" s="11"/>
      <c r="I325" s="41"/>
      <c r="J325" s="41"/>
      <c r="K325" s="41"/>
      <c r="L325" s="41"/>
      <c r="M325" s="41"/>
      <c r="N325" s="41"/>
    </row>
    <row r="326" spans="1:14" outlineLevel="1">
      <c r="A326" s="13" t="s">
        <v>380</v>
      </c>
      <c r="B326" s="27" t="s">
        <v>381</v>
      </c>
      <c r="H326" s="11"/>
      <c r="I326" s="41"/>
      <c r="J326" s="41"/>
      <c r="K326" s="41"/>
      <c r="L326" s="41"/>
      <c r="M326" s="41"/>
      <c r="N326" s="41"/>
    </row>
    <row r="327" spans="1:14" outlineLevel="1">
      <c r="A327" s="13" t="s">
        <v>382</v>
      </c>
      <c r="B327" s="27" t="s">
        <v>383</v>
      </c>
      <c r="H327" s="11"/>
      <c r="I327" s="41"/>
      <c r="J327" s="41"/>
      <c r="K327" s="41"/>
      <c r="L327" s="41"/>
      <c r="M327" s="41"/>
      <c r="N327" s="41"/>
    </row>
    <row r="328" spans="1:14" outlineLevel="1">
      <c r="A328" s="13" t="s">
        <v>384</v>
      </c>
      <c r="B328" s="27" t="s">
        <v>385</v>
      </c>
      <c r="H328" s="11"/>
      <c r="I328" s="41"/>
      <c r="J328" s="41"/>
      <c r="K328" s="41"/>
      <c r="L328" s="41"/>
      <c r="M328" s="41"/>
      <c r="N328" s="41"/>
    </row>
    <row r="329" spans="1:14" outlineLevel="1">
      <c r="A329" s="13" t="s">
        <v>386</v>
      </c>
      <c r="B329" s="27" t="s">
        <v>387</v>
      </c>
      <c r="H329" s="11"/>
      <c r="I329" s="41"/>
      <c r="J329" s="41"/>
      <c r="K329" s="41"/>
      <c r="L329" s="41"/>
      <c r="M329" s="41"/>
      <c r="N329" s="41"/>
    </row>
    <row r="330" spans="1:14" outlineLevel="1">
      <c r="A330" s="13" t="s">
        <v>388</v>
      </c>
      <c r="B330" s="40" t="s">
        <v>389</v>
      </c>
      <c r="H330" s="11"/>
      <c r="I330" s="41"/>
      <c r="J330" s="41"/>
      <c r="K330" s="41"/>
      <c r="L330" s="41"/>
      <c r="M330" s="41"/>
      <c r="N330" s="41"/>
    </row>
    <row r="331" spans="1:14" outlineLevel="1">
      <c r="A331" s="13" t="s">
        <v>390</v>
      </c>
      <c r="B331" s="40" t="s">
        <v>389</v>
      </c>
      <c r="H331" s="11"/>
      <c r="I331" s="41"/>
      <c r="J331" s="41"/>
      <c r="K331" s="41"/>
      <c r="L331" s="41"/>
      <c r="M331" s="41"/>
      <c r="N331" s="41"/>
    </row>
    <row r="332" spans="1:14" outlineLevel="1">
      <c r="A332" s="13" t="s">
        <v>391</v>
      </c>
      <c r="B332" s="40" t="s">
        <v>389</v>
      </c>
      <c r="H332" s="11"/>
      <c r="I332" s="41"/>
      <c r="J332" s="41"/>
      <c r="K332" s="41"/>
      <c r="L332" s="41"/>
      <c r="M332" s="41"/>
      <c r="N332" s="41"/>
    </row>
    <row r="333" spans="1:14" outlineLevel="1">
      <c r="A333" s="13" t="s">
        <v>392</v>
      </c>
      <c r="B333" s="40" t="s">
        <v>389</v>
      </c>
      <c r="H333" s="11"/>
      <c r="I333" s="41"/>
      <c r="J333" s="41"/>
      <c r="K333" s="41"/>
      <c r="L333" s="41"/>
      <c r="M333" s="41"/>
      <c r="N333" s="41"/>
    </row>
    <row r="334" spans="1:14" outlineLevel="1">
      <c r="A334" s="13" t="s">
        <v>393</v>
      </c>
      <c r="B334" s="40" t="s">
        <v>389</v>
      </c>
      <c r="H334" s="11"/>
      <c r="I334" s="41"/>
      <c r="J334" s="41"/>
      <c r="K334" s="41"/>
      <c r="L334" s="41"/>
      <c r="M334" s="41"/>
      <c r="N334" s="41"/>
    </row>
    <row r="335" spans="1:14" outlineLevel="1">
      <c r="A335" s="13" t="s">
        <v>394</v>
      </c>
      <c r="B335" s="40" t="s">
        <v>389</v>
      </c>
      <c r="H335" s="11"/>
      <c r="I335" s="41"/>
      <c r="J335" s="41"/>
      <c r="K335" s="41"/>
      <c r="L335" s="41"/>
      <c r="M335" s="41"/>
      <c r="N335" s="41"/>
    </row>
    <row r="336" spans="1:14" outlineLevel="1">
      <c r="A336" s="13" t="s">
        <v>395</v>
      </c>
      <c r="B336" s="40" t="s">
        <v>389</v>
      </c>
      <c r="H336" s="11"/>
      <c r="I336" s="41"/>
      <c r="J336" s="41"/>
      <c r="K336" s="41"/>
      <c r="L336" s="41"/>
      <c r="M336" s="41"/>
      <c r="N336" s="41"/>
    </row>
    <row r="337" spans="1:14" outlineLevel="1">
      <c r="A337" s="13" t="s">
        <v>396</v>
      </c>
      <c r="B337" s="40" t="s">
        <v>389</v>
      </c>
      <c r="H337" s="11"/>
      <c r="I337" s="41"/>
      <c r="J337" s="41"/>
      <c r="K337" s="41"/>
      <c r="L337" s="41"/>
      <c r="M337" s="41"/>
      <c r="N337" s="41"/>
    </row>
    <row r="338" spans="1:14" outlineLevel="1">
      <c r="A338" s="13" t="s">
        <v>397</v>
      </c>
      <c r="B338" s="40" t="s">
        <v>389</v>
      </c>
      <c r="H338" s="11"/>
      <c r="I338" s="41"/>
      <c r="J338" s="41"/>
      <c r="K338" s="41"/>
      <c r="L338" s="41"/>
      <c r="M338" s="41"/>
      <c r="N338" s="41"/>
    </row>
    <row r="339" spans="1:14" outlineLevel="1">
      <c r="A339" s="13" t="s">
        <v>398</v>
      </c>
      <c r="B339" s="40" t="s">
        <v>389</v>
      </c>
      <c r="H339" s="11"/>
      <c r="I339" s="41"/>
      <c r="J339" s="41"/>
      <c r="K339" s="41"/>
      <c r="L339" s="41"/>
      <c r="M339" s="41"/>
      <c r="N339" s="41"/>
    </row>
    <row r="340" spans="1:14" outlineLevel="1">
      <c r="A340" s="13" t="s">
        <v>399</v>
      </c>
      <c r="B340" s="40" t="s">
        <v>389</v>
      </c>
      <c r="H340" s="11"/>
      <c r="I340" s="41"/>
      <c r="J340" s="41"/>
      <c r="K340" s="41"/>
      <c r="L340" s="41"/>
      <c r="M340" s="41"/>
      <c r="N340" s="41"/>
    </row>
    <row r="341" spans="1:14" outlineLevel="1">
      <c r="A341" s="13" t="s">
        <v>400</v>
      </c>
      <c r="B341" s="40" t="s">
        <v>389</v>
      </c>
      <c r="H341" s="11"/>
      <c r="I341" s="41"/>
      <c r="J341" s="41"/>
      <c r="K341" s="41"/>
      <c r="L341" s="41"/>
      <c r="M341" s="41"/>
      <c r="N341" s="41"/>
    </row>
    <row r="342" spans="1:14" outlineLevel="1">
      <c r="A342" s="13" t="s">
        <v>401</v>
      </c>
      <c r="B342" s="40" t="s">
        <v>389</v>
      </c>
      <c r="H342" s="11"/>
      <c r="I342" s="41"/>
      <c r="J342" s="41"/>
      <c r="K342" s="41"/>
      <c r="L342" s="41"/>
      <c r="M342" s="41"/>
      <c r="N342" s="41"/>
    </row>
    <row r="343" spans="1:14" outlineLevel="1">
      <c r="A343" s="13" t="s">
        <v>402</v>
      </c>
      <c r="B343" s="40" t="s">
        <v>389</v>
      </c>
      <c r="H343" s="11"/>
      <c r="I343" s="41"/>
      <c r="J343" s="41"/>
      <c r="K343" s="41"/>
      <c r="L343" s="41"/>
      <c r="M343" s="41"/>
      <c r="N343" s="41"/>
    </row>
    <row r="344" spans="1:14" outlineLevel="1">
      <c r="A344" s="13" t="s">
        <v>403</v>
      </c>
      <c r="B344" s="40" t="s">
        <v>389</v>
      </c>
      <c r="H344" s="11"/>
      <c r="I344" s="41"/>
      <c r="J344" s="41"/>
      <c r="K344" s="41"/>
      <c r="L344" s="41"/>
      <c r="M344" s="41"/>
      <c r="N344" s="41"/>
    </row>
    <row r="345" spans="1:14" outlineLevel="1">
      <c r="A345" s="13" t="s">
        <v>404</v>
      </c>
      <c r="B345" s="40" t="s">
        <v>389</v>
      </c>
      <c r="H345" s="11"/>
      <c r="I345" s="41"/>
      <c r="J345" s="41"/>
      <c r="K345" s="41"/>
      <c r="L345" s="41"/>
      <c r="M345" s="41"/>
      <c r="N345" s="41"/>
    </row>
    <row r="346" spans="1:14" outlineLevel="1">
      <c r="A346" s="13" t="s">
        <v>405</v>
      </c>
      <c r="B346" s="40" t="s">
        <v>389</v>
      </c>
      <c r="H346" s="11"/>
      <c r="I346" s="41"/>
      <c r="J346" s="41"/>
      <c r="K346" s="41"/>
      <c r="L346" s="41"/>
      <c r="M346" s="41"/>
      <c r="N346" s="41"/>
    </row>
    <row r="347" spans="1:14" outlineLevel="1">
      <c r="A347" s="13" t="s">
        <v>406</v>
      </c>
      <c r="B347" s="40" t="s">
        <v>389</v>
      </c>
      <c r="H347" s="11"/>
      <c r="I347" s="41"/>
      <c r="J347" s="41"/>
      <c r="K347" s="41"/>
      <c r="L347" s="41"/>
      <c r="M347" s="41"/>
      <c r="N347" s="41"/>
    </row>
    <row r="348" spans="1:14" outlineLevel="1">
      <c r="A348" s="13" t="s">
        <v>407</v>
      </c>
      <c r="B348" s="40" t="s">
        <v>389</v>
      </c>
      <c r="H348" s="11"/>
      <c r="I348" s="41"/>
      <c r="J348" s="41"/>
      <c r="K348" s="41"/>
      <c r="L348" s="41"/>
      <c r="M348" s="41"/>
      <c r="N348" s="41"/>
    </row>
    <row r="349" spans="1:14" outlineLevel="1">
      <c r="A349" s="13" t="s">
        <v>408</v>
      </c>
      <c r="B349" s="40" t="s">
        <v>389</v>
      </c>
      <c r="H349" s="11"/>
      <c r="I349" s="41"/>
      <c r="J349" s="41"/>
      <c r="K349" s="41"/>
      <c r="L349" s="41"/>
      <c r="M349" s="41"/>
      <c r="N349" s="41"/>
    </row>
    <row r="350" spans="1:14" outlineLevel="1">
      <c r="A350" s="13" t="s">
        <v>409</v>
      </c>
      <c r="B350" s="40" t="s">
        <v>389</v>
      </c>
      <c r="H350" s="11"/>
      <c r="I350" s="41"/>
      <c r="J350" s="41"/>
      <c r="K350" s="41"/>
      <c r="L350" s="41"/>
      <c r="M350" s="41"/>
      <c r="N350" s="41"/>
    </row>
    <row r="351" spans="1:14" outlineLevel="1">
      <c r="A351" s="13" t="s">
        <v>410</v>
      </c>
      <c r="B351" s="40" t="s">
        <v>389</v>
      </c>
      <c r="H351" s="11"/>
      <c r="I351" s="41"/>
      <c r="J351" s="41"/>
      <c r="K351" s="41"/>
      <c r="L351" s="41"/>
      <c r="M351" s="41"/>
      <c r="N351" s="41"/>
    </row>
    <row r="352" spans="1:14" outlineLevel="1">
      <c r="A352" s="13" t="s">
        <v>411</v>
      </c>
      <c r="B352" s="40" t="s">
        <v>389</v>
      </c>
      <c r="H352" s="11"/>
      <c r="I352" s="41"/>
      <c r="J352" s="41"/>
      <c r="K352" s="41"/>
      <c r="L352" s="41"/>
      <c r="M352" s="41"/>
      <c r="N352" s="41"/>
    </row>
    <row r="353" spans="1:14" outlineLevel="1">
      <c r="A353" s="13" t="s">
        <v>412</v>
      </c>
      <c r="B353" s="40" t="s">
        <v>389</v>
      </c>
      <c r="H353" s="11"/>
      <c r="I353" s="41"/>
      <c r="J353" s="41"/>
      <c r="K353" s="41"/>
      <c r="L353" s="41"/>
      <c r="M353" s="41"/>
      <c r="N353" s="41"/>
    </row>
    <row r="354" spans="1:14" outlineLevel="1">
      <c r="A354" s="13" t="s">
        <v>413</v>
      </c>
      <c r="B354" s="40" t="s">
        <v>389</v>
      </c>
      <c r="H354" s="11"/>
      <c r="I354" s="41"/>
      <c r="J354" s="41"/>
      <c r="K354" s="41"/>
      <c r="L354" s="41"/>
      <c r="M354" s="41"/>
      <c r="N354" s="41"/>
    </row>
    <row r="355" spans="1:14" outlineLevel="1">
      <c r="A355" s="13" t="s">
        <v>414</v>
      </c>
      <c r="B355" s="40" t="s">
        <v>389</v>
      </c>
      <c r="H355" s="11"/>
      <c r="I355" s="41"/>
      <c r="J355" s="41"/>
      <c r="K355" s="41"/>
      <c r="L355" s="41"/>
      <c r="M355" s="41"/>
      <c r="N355" s="41"/>
    </row>
    <row r="356" spans="1:14" outlineLevel="1">
      <c r="A356" s="13" t="s">
        <v>415</v>
      </c>
      <c r="B356" s="40" t="s">
        <v>389</v>
      </c>
      <c r="H356" s="11"/>
      <c r="I356" s="41"/>
      <c r="J356" s="41"/>
      <c r="K356" s="41"/>
      <c r="L356" s="41"/>
      <c r="M356" s="41"/>
      <c r="N356" s="41"/>
    </row>
    <row r="357" spans="1:14" outlineLevel="1">
      <c r="A357" s="13" t="s">
        <v>416</v>
      </c>
      <c r="B357" s="40" t="s">
        <v>389</v>
      </c>
      <c r="H357" s="11"/>
      <c r="I357" s="41"/>
      <c r="J357" s="41"/>
      <c r="K357" s="41"/>
      <c r="L357" s="41"/>
      <c r="M357" s="41"/>
      <c r="N357" s="41"/>
    </row>
    <row r="358" spans="1:14" outlineLevel="1">
      <c r="A358" s="13" t="s">
        <v>417</v>
      </c>
      <c r="B358" s="40" t="s">
        <v>389</v>
      </c>
      <c r="H358" s="11"/>
      <c r="I358" s="41"/>
      <c r="J358" s="41"/>
      <c r="K358" s="41"/>
      <c r="L358" s="41"/>
      <c r="M358" s="41"/>
      <c r="N358" s="41"/>
    </row>
    <row r="359" spans="1:14" outlineLevel="1">
      <c r="A359" s="13" t="s">
        <v>418</v>
      </c>
      <c r="B359" s="40" t="s">
        <v>389</v>
      </c>
      <c r="H359" s="11"/>
      <c r="I359" s="41"/>
      <c r="J359" s="41"/>
      <c r="K359" s="41"/>
      <c r="L359" s="41"/>
      <c r="M359" s="41"/>
      <c r="N359" s="41"/>
    </row>
    <row r="360" spans="1:14" outlineLevel="1">
      <c r="A360" s="13" t="s">
        <v>419</v>
      </c>
      <c r="B360" s="40" t="s">
        <v>389</v>
      </c>
      <c r="H360" s="11"/>
      <c r="I360" s="41"/>
      <c r="J360" s="41"/>
      <c r="K360" s="41"/>
      <c r="L360" s="41"/>
      <c r="M360" s="41"/>
      <c r="N360" s="41"/>
    </row>
    <row r="361" spans="1:14" outlineLevel="1">
      <c r="A361" s="13" t="s">
        <v>420</v>
      </c>
      <c r="B361" s="40" t="s">
        <v>389</v>
      </c>
      <c r="H361" s="11"/>
      <c r="I361" s="41"/>
      <c r="J361" s="41"/>
      <c r="K361" s="41"/>
      <c r="L361" s="41"/>
      <c r="M361" s="41"/>
      <c r="N361" s="41"/>
    </row>
    <row r="362" spans="1:14" outlineLevel="1">
      <c r="A362" s="13" t="s">
        <v>421</v>
      </c>
      <c r="B362" s="40" t="s">
        <v>389</v>
      </c>
      <c r="H362" s="11"/>
      <c r="I362" s="41"/>
      <c r="J362" s="41"/>
      <c r="K362" s="41"/>
      <c r="L362" s="41"/>
      <c r="M362" s="41"/>
      <c r="N362" s="41"/>
    </row>
    <row r="363" spans="1:14" outlineLevel="1">
      <c r="A363" s="13" t="s">
        <v>422</v>
      </c>
      <c r="B363" s="40" t="s">
        <v>389</v>
      </c>
      <c r="H363" s="11"/>
      <c r="I363" s="41"/>
      <c r="J363" s="41"/>
      <c r="K363" s="41"/>
      <c r="L363" s="41"/>
      <c r="M363" s="41"/>
      <c r="N363" s="41"/>
    </row>
    <row r="364" spans="1:14" outlineLevel="1">
      <c r="A364" s="13" t="s">
        <v>423</v>
      </c>
      <c r="B364" s="40" t="s">
        <v>389</v>
      </c>
      <c r="H364" s="11"/>
      <c r="I364" s="41"/>
      <c r="J364" s="41"/>
      <c r="K364" s="41"/>
      <c r="L364" s="41"/>
      <c r="M364" s="41"/>
      <c r="N364" s="41"/>
    </row>
    <row r="365" spans="1:14" outlineLevel="1">
      <c r="A365" s="13" t="s">
        <v>424</v>
      </c>
      <c r="B365" s="40" t="s">
        <v>389</v>
      </c>
      <c r="H365" s="11"/>
      <c r="I365" s="41"/>
      <c r="J365" s="41"/>
      <c r="K365" s="41"/>
      <c r="L365" s="41"/>
      <c r="M365" s="41"/>
      <c r="N365" s="41"/>
    </row>
    <row r="366" spans="1:14">
      <c r="H366" s="11"/>
      <c r="I366" s="41"/>
      <c r="J366" s="41"/>
      <c r="K366" s="41"/>
      <c r="L366" s="41"/>
      <c r="M366" s="41"/>
      <c r="N366" s="41"/>
    </row>
    <row r="367" spans="1:14">
      <c r="H367" s="11"/>
      <c r="I367" s="41"/>
      <c r="J367" s="41"/>
      <c r="K367" s="41"/>
      <c r="L367" s="41"/>
      <c r="M367" s="41"/>
      <c r="N367" s="41"/>
    </row>
    <row r="368" spans="1:14">
      <c r="H368" s="11"/>
      <c r="I368" s="41"/>
      <c r="J368" s="41"/>
      <c r="K368" s="41"/>
      <c r="L368" s="41"/>
      <c r="M368" s="41"/>
      <c r="N368" s="41"/>
    </row>
    <row r="369" spans="8:8" s="41" customFormat="1">
      <c r="H369" s="11"/>
    </row>
    <row r="370" spans="8:8" s="41" customFormat="1">
      <c r="H370" s="11"/>
    </row>
    <row r="371" spans="8:8" s="41" customFormat="1">
      <c r="H371" s="11"/>
    </row>
    <row r="372" spans="8:8" s="41" customFormat="1">
      <c r="H372" s="11"/>
    </row>
    <row r="373" spans="8:8" s="41" customFormat="1">
      <c r="H373" s="11"/>
    </row>
    <row r="374" spans="8:8" s="41" customFormat="1">
      <c r="H374" s="11"/>
    </row>
    <row r="375" spans="8:8" s="41" customFormat="1">
      <c r="H375" s="11"/>
    </row>
    <row r="376" spans="8:8" s="41" customFormat="1">
      <c r="H376" s="11"/>
    </row>
    <row r="377" spans="8:8" s="41" customFormat="1">
      <c r="H377" s="11"/>
    </row>
    <row r="378" spans="8:8" s="41" customFormat="1">
      <c r="H378" s="11"/>
    </row>
    <row r="379" spans="8:8" s="41" customFormat="1">
      <c r="H379" s="11"/>
    </row>
    <row r="380" spans="8:8" s="41" customFormat="1">
      <c r="H380" s="11"/>
    </row>
    <row r="381" spans="8:8" s="41" customFormat="1">
      <c r="H381" s="11"/>
    </row>
    <row r="382" spans="8:8" s="41" customFormat="1">
      <c r="H382" s="11"/>
    </row>
    <row r="383" spans="8:8" s="41" customFormat="1">
      <c r="H383" s="11"/>
    </row>
    <row r="384" spans="8:8" s="41" customFormat="1">
      <c r="H384" s="11"/>
    </row>
    <row r="385" spans="8:8" s="41" customFormat="1">
      <c r="H385" s="11"/>
    </row>
    <row r="386" spans="8:8" s="41" customFormat="1">
      <c r="H386" s="11"/>
    </row>
    <row r="387" spans="8:8" s="41" customFormat="1">
      <c r="H387" s="11"/>
    </row>
    <row r="388" spans="8:8" s="41" customFormat="1">
      <c r="H388" s="11"/>
    </row>
    <row r="389" spans="8:8" s="41" customFormat="1">
      <c r="H389" s="11"/>
    </row>
    <row r="390" spans="8:8" s="41" customFormat="1">
      <c r="H390" s="11"/>
    </row>
    <row r="391" spans="8:8" s="41" customFormat="1">
      <c r="H391" s="11"/>
    </row>
    <row r="392" spans="8:8" s="41" customFormat="1">
      <c r="H392" s="11"/>
    </row>
    <row r="393" spans="8:8" s="41" customFormat="1">
      <c r="H393" s="11"/>
    </row>
    <row r="394" spans="8:8" s="41" customFormat="1">
      <c r="H394" s="11"/>
    </row>
    <row r="395" spans="8:8" s="41" customFormat="1">
      <c r="H395" s="11"/>
    </row>
    <row r="396" spans="8:8" s="41" customFormat="1">
      <c r="H396" s="11"/>
    </row>
    <row r="397" spans="8:8" s="41" customFormat="1">
      <c r="H397" s="11"/>
    </row>
    <row r="398" spans="8:8" s="41" customFormat="1">
      <c r="H398" s="11"/>
    </row>
    <row r="399" spans="8:8" s="41" customFormat="1">
      <c r="H399" s="11"/>
    </row>
    <row r="400" spans="8:8" s="41" customFormat="1">
      <c r="H400" s="11"/>
    </row>
    <row r="401" spans="8:8" s="41" customFormat="1">
      <c r="H401" s="11"/>
    </row>
    <row r="402" spans="8:8" s="41" customFormat="1">
      <c r="H402" s="11"/>
    </row>
    <row r="403" spans="8:8" s="41" customFormat="1">
      <c r="H403" s="11"/>
    </row>
    <row r="404" spans="8:8" s="41" customFormat="1">
      <c r="H404" s="11"/>
    </row>
    <row r="405" spans="8:8" s="41" customFormat="1">
      <c r="H405" s="11"/>
    </row>
    <row r="406" spans="8:8" s="41" customFormat="1">
      <c r="H406" s="11"/>
    </row>
    <row r="407" spans="8:8" s="41" customFormat="1">
      <c r="H407" s="11"/>
    </row>
    <row r="408" spans="8:8" s="41" customFormat="1">
      <c r="H408" s="11"/>
    </row>
    <row r="409" spans="8:8" s="41" customFormat="1">
      <c r="H409" s="11"/>
    </row>
    <row r="410" spans="8:8" s="41" customFormat="1">
      <c r="H410" s="11"/>
    </row>
    <row r="411" spans="8:8" s="41" customFormat="1">
      <c r="H411" s="11"/>
    </row>
    <row r="412" spans="8:8" s="41" customFormat="1">
      <c r="H412" s="11"/>
    </row>
    <row r="413" spans="8:8" s="41" customFormat="1">
      <c r="H413" s="11"/>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heetViews>
  <sheetFormatPr defaultColWidth="8.85546875" defaultRowHeight="15" outlineLevelRow="1"/>
  <cols>
    <col min="1" max="1" width="13.85546875" style="13" customWidth="1"/>
    <col min="2" max="2" width="60.85546875" style="13" customWidth="1"/>
    <col min="3" max="3" width="41" style="13" customWidth="1"/>
    <col min="4" max="4" width="40.85546875" style="13" customWidth="1"/>
    <col min="5" max="5" width="6.7109375" style="13" customWidth="1"/>
    <col min="6" max="6" width="41.5703125" style="13" customWidth="1"/>
    <col min="7" max="7" width="41.5703125" style="11" customWidth="1"/>
    <col min="8" max="16384" width="8.85546875" style="41"/>
  </cols>
  <sheetData>
    <row r="1" spans="1:7" ht="31.5">
      <c r="A1" s="10" t="s">
        <v>425</v>
      </c>
      <c r="B1" s="10"/>
      <c r="C1" s="11"/>
      <c r="D1" s="11"/>
      <c r="E1" s="11"/>
      <c r="F1" s="114" t="s">
        <v>1369</v>
      </c>
    </row>
    <row r="2" spans="1:7" ht="15.75" thickBot="1">
      <c r="A2" s="11"/>
      <c r="B2" s="11"/>
      <c r="C2" s="11"/>
      <c r="D2" s="11"/>
      <c r="E2" s="11"/>
      <c r="F2" s="11"/>
    </row>
    <row r="3" spans="1:7" ht="19.5" thickBot="1">
      <c r="A3" s="14"/>
      <c r="B3" s="15" t="s">
        <v>20</v>
      </c>
      <c r="C3" s="310" t="s">
        <v>161</v>
      </c>
      <c r="D3" s="14"/>
      <c r="E3" s="14"/>
      <c r="F3" s="11"/>
      <c r="G3" s="14"/>
    </row>
    <row r="4" spans="1:7" ht="15.75" thickBot="1"/>
    <row r="5" spans="1:7" ht="18.75">
      <c r="A5" s="16"/>
      <c r="B5" s="17" t="s">
        <v>426</v>
      </c>
      <c r="C5" s="16"/>
      <c r="E5" s="18"/>
      <c r="F5" s="18"/>
    </row>
    <row r="6" spans="1:7">
      <c r="B6" s="79" t="s">
        <v>427</v>
      </c>
    </row>
    <row r="7" spans="1:7">
      <c r="B7" s="80" t="s">
        <v>428</v>
      </c>
    </row>
    <row r="8" spans="1:7" ht="15.75" thickBot="1">
      <c r="B8" s="81" t="s">
        <v>429</v>
      </c>
    </row>
    <row r="9" spans="1:7">
      <c r="B9" s="82"/>
    </row>
    <row r="10" spans="1:7" ht="37.5">
      <c r="A10" s="23" t="s">
        <v>29</v>
      </c>
      <c r="B10" s="23" t="s">
        <v>427</v>
      </c>
      <c r="C10" s="24"/>
      <c r="D10" s="24"/>
      <c r="E10" s="24"/>
      <c r="F10" s="24"/>
      <c r="G10" s="25"/>
    </row>
    <row r="11" spans="1:7" ht="15" customHeight="1">
      <c r="A11" s="31"/>
      <c r="B11" s="32" t="s">
        <v>430</v>
      </c>
      <c r="C11" s="31" t="s">
        <v>61</v>
      </c>
      <c r="D11" s="31"/>
      <c r="E11" s="31"/>
      <c r="F11" s="34" t="s">
        <v>431</v>
      </c>
      <c r="G11" s="34"/>
    </row>
    <row r="12" spans="1:7">
      <c r="A12" s="13" t="s">
        <v>432</v>
      </c>
      <c r="B12" s="13" t="s">
        <v>433</v>
      </c>
      <c r="C12" s="94">
        <v>1140.4980622</v>
      </c>
      <c r="F12" s="99">
        <f>IF($C$15=0,"",IF(C12="[for completion]","",C12/$C$15))</f>
        <v>1</v>
      </c>
    </row>
    <row r="13" spans="1:7">
      <c r="A13" s="13" t="s">
        <v>434</v>
      </c>
      <c r="B13" s="13" t="s">
        <v>435</v>
      </c>
      <c r="C13" s="94">
        <v>0</v>
      </c>
      <c r="F13" s="99">
        <f>IF($C$15=0,"",IF(C13="[for completion]","",C13/$C$15))</f>
        <v>0</v>
      </c>
    </row>
    <row r="14" spans="1:7">
      <c r="A14" s="13" t="s">
        <v>436</v>
      </c>
      <c r="B14" s="13" t="s">
        <v>94</v>
      </c>
      <c r="C14" s="94">
        <v>0</v>
      </c>
      <c r="F14" s="99">
        <f>IF($C$15=0,"",IF(C14="[for completion]","",C14/$C$15))</f>
        <v>0</v>
      </c>
    </row>
    <row r="15" spans="1:7">
      <c r="A15" s="13" t="s">
        <v>437</v>
      </c>
      <c r="B15" s="83" t="s">
        <v>96</v>
      </c>
      <c r="C15" s="94">
        <f>SUM(C12:C14)</f>
        <v>1140.4980622</v>
      </c>
      <c r="F15" s="91">
        <f>SUM(F12:F14)</f>
        <v>1</v>
      </c>
    </row>
    <row r="16" spans="1:7" outlineLevel="1">
      <c r="A16" s="13" t="s">
        <v>438</v>
      </c>
      <c r="B16" s="40" t="s">
        <v>439</v>
      </c>
      <c r="C16" s="94">
        <v>1050.0119677299999</v>
      </c>
      <c r="F16" s="99">
        <f t="shared" ref="F16:F26" si="0">IF($C$15=0,"",IF(C16="[for completion]","",C16/$C$15))</f>
        <v>0.92066089591116529</v>
      </c>
    </row>
    <row r="17" spans="1:7" outlineLevel="1">
      <c r="A17" s="13" t="s">
        <v>440</v>
      </c>
      <c r="B17" s="40" t="s">
        <v>987</v>
      </c>
      <c r="C17" s="94"/>
      <c r="F17" s="99">
        <f t="shared" si="0"/>
        <v>0</v>
      </c>
    </row>
    <row r="18" spans="1:7" outlineLevel="1">
      <c r="A18" s="13" t="s">
        <v>441</v>
      </c>
      <c r="B18" s="40" t="s">
        <v>98</v>
      </c>
      <c r="C18" s="94"/>
      <c r="F18" s="99">
        <f t="shared" si="0"/>
        <v>0</v>
      </c>
    </row>
    <row r="19" spans="1:7" outlineLevel="1">
      <c r="A19" s="13" t="s">
        <v>442</v>
      </c>
      <c r="B19" s="40" t="s">
        <v>98</v>
      </c>
      <c r="C19" s="94"/>
      <c r="F19" s="99">
        <f t="shared" si="0"/>
        <v>0</v>
      </c>
    </row>
    <row r="20" spans="1:7" outlineLevel="1">
      <c r="A20" s="13" t="s">
        <v>443</v>
      </c>
      <c r="B20" s="40" t="s">
        <v>98</v>
      </c>
      <c r="C20" s="94"/>
      <c r="F20" s="99">
        <f t="shared" si="0"/>
        <v>0</v>
      </c>
    </row>
    <row r="21" spans="1:7" outlineLevel="1">
      <c r="A21" s="13" t="s">
        <v>444</v>
      </c>
      <c r="B21" s="40" t="s">
        <v>98</v>
      </c>
      <c r="C21" s="94"/>
      <c r="F21" s="99">
        <f t="shared" si="0"/>
        <v>0</v>
      </c>
    </row>
    <row r="22" spans="1:7" outlineLevel="1">
      <c r="A22" s="13" t="s">
        <v>445</v>
      </c>
      <c r="B22" s="40" t="s">
        <v>98</v>
      </c>
      <c r="C22" s="94"/>
      <c r="F22" s="99">
        <f t="shared" si="0"/>
        <v>0</v>
      </c>
    </row>
    <row r="23" spans="1:7" outlineLevel="1">
      <c r="A23" s="13" t="s">
        <v>446</v>
      </c>
      <c r="B23" s="40" t="s">
        <v>98</v>
      </c>
      <c r="C23" s="94"/>
      <c r="F23" s="99">
        <f t="shared" si="0"/>
        <v>0</v>
      </c>
    </row>
    <row r="24" spans="1:7" outlineLevel="1">
      <c r="A24" s="13" t="s">
        <v>447</v>
      </c>
      <c r="B24" s="40" t="s">
        <v>98</v>
      </c>
      <c r="C24" s="94"/>
      <c r="F24" s="99">
        <f t="shared" si="0"/>
        <v>0</v>
      </c>
    </row>
    <row r="25" spans="1:7" outlineLevel="1">
      <c r="A25" s="13" t="s">
        <v>448</v>
      </c>
      <c r="B25" s="40" t="s">
        <v>98</v>
      </c>
      <c r="C25" s="94"/>
      <c r="F25" s="99">
        <f t="shared" si="0"/>
        <v>0</v>
      </c>
    </row>
    <row r="26" spans="1:7" outlineLevel="1">
      <c r="A26" s="13" t="s">
        <v>449</v>
      </c>
      <c r="B26" s="40" t="s">
        <v>98</v>
      </c>
      <c r="C26" s="96"/>
      <c r="D26" s="41"/>
      <c r="E26" s="41"/>
      <c r="F26" s="99">
        <f t="shared" si="0"/>
        <v>0</v>
      </c>
    </row>
    <row r="27" spans="1:7" ht="15" customHeight="1">
      <c r="A27" s="31"/>
      <c r="B27" s="32" t="s">
        <v>450</v>
      </c>
      <c r="C27" s="31" t="s">
        <v>451</v>
      </c>
      <c r="D27" s="31" t="s">
        <v>452</v>
      </c>
      <c r="E27" s="33"/>
      <c r="F27" s="31" t="s">
        <v>453</v>
      </c>
      <c r="G27" s="34"/>
    </row>
    <row r="28" spans="1:7">
      <c r="A28" s="13" t="s">
        <v>454</v>
      </c>
      <c r="B28" s="13" t="s">
        <v>455</v>
      </c>
      <c r="C28" s="13">
        <v>4149</v>
      </c>
      <c r="D28" s="13">
        <v>0</v>
      </c>
      <c r="F28" s="13">
        <v>4149</v>
      </c>
    </row>
    <row r="29" spans="1:7" outlineLevel="1">
      <c r="A29" s="13" t="s">
        <v>456</v>
      </c>
      <c r="B29" s="27" t="s">
        <v>457</v>
      </c>
    </row>
    <row r="30" spans="1:7" outlineLevel="1">
      <c r="A30" s="13" t="s">
        <v>458</v>
      </c>
      <c r="B30" s="27" t="s">
        <v>459</v>
      </c>
    </row>
    <row r="31" spans="1:7" outlineLevel="1">
      <c r="A31" s="13" t="s">
        <v>460</v>
      </c>
      <c r="B31" s="27"/>
    </row>
    <row r="32" spans="1:7" outlineLevel="1">
      <c r="A32" s="13" t="s">
        <v>461</v>
      </c>
      <c r="B32" s="27"/>
    </row>
    <row r="33" spans="1:7" outlineLevel="1">
      <c r="A33" s="13" t="s">
        <v>1151</v>
      </c>
      <c r="B33" s="27"/>
    </row>
    <row r="34" spans="1:7" outlineLevel="1">
      <c r="A34" s="13" t="s">
        <v>1152</v>
      </c>
      <c r="B34" s="27"/>
    </row>
    <row r="35" spans="1:7" ht="15" customHeight="1">
      <c r="A35" s="31"/>
      <c r="B35" s="32" t="s">
        <v>462</v>
      </c>
      <c r="C35" s="31" t="s">
        <v>463</v>
      </c>
      <c r="D35" s="31" t="s">
        <v>464</v>
      </c>
      <c r="E35" s="33"/>
      <c r="F35" s="34" t="s">
        <v>431</v>
      </c>
      <c r="G35" s="34"/>
    </row>
    <row r="36" spans="1:7">
      <c r="A36" s="13" t="s">
        <v>465</v>
      </c>
      <c r="B36" s="13" t="s">
        <v>466</v>
      </c>
      <c r="C36" s="91">
        <v>6.479E-2</v>
      </c>
      <c r="D36" s="91">
        <v>0</v>
      </c>
      <c r="E36" s="107"/>
      <c r="F36" s="91">
        <v>6.479E-2</v>
      </c>
    </row>
    <row r="37" spans="1:7" outlineLevel="1">
      <c r="A37" s="13" t="s">
        <v>467</v>
      </c>
      <c r="C37" s="91"/>
      <c r="D37" s="91"/>
      <c r="E37" s="107"/>
      <c r="F37" s="91"/>
    </row>
    <row r="38" spans="1:7" outlineLevel="1">
      <c r="A38" s="13" t="s">
        <v>468</v>
      </c>
      <c r="C38" s="91"/>
      <c r="D38" s="91"/>
      <c r="E38" s="107"/>
      <c r="F38" s="91"/>
    </row>
    <row r="39" spans="1:7" outlineLevel="1">
      <c r="A39" s="13" t="s">
        <v>469</v>
      </c>
      <c r="C39" s="91"/>
      <c r="D39" s="91"/>
      <c r="E39" s="107"/>
      <c r="F39" s="91"/>
    </row>
    <row r="40" spans="1:7" outlineLevel="1">
      <c r="A40" s="13" t="s">
        <v>470</v>
      </c>
      <c r="C40" s="91"/>
      <c r="D40" s="91"/>
      <c r="E40" s="107"/>
      <c r="F40" s="91"/>
    </row>
    <row r="41" spans="1:7" outlineLevel="1">
      <c r="A41" s="13" t="s">
        <v>471</v>
      </c>
      <c r="C41" s="91"/>
      <c r="D41" s="91"/>
      <c r="E41" s="107"/>
      <c r="F41" s="91"/>
    </row>
    <row r="42" spans="1:7" outlineLevel="1">
      <c r="A42" s="13" t="s">
        <v>472</v>
      </c>
      <c r="C42" s="91"/>
      <c r="D42" s="91"/>
      <c r="E42" s="107"/>
      <c r="F42" s="91"/>
    </row>
    <row r="43" spans="1:7" ht="15" customHeight="1">
      <c r="A43" s="31"/>
      <c r="B43" s="32" t="s">
        <v>473</v>
      </c>
      <c r="C43" s="31" t="s">
        <v>463</v>
      </c>
      <c r="D43" s="31" t="s">
        <v>464</v>
      </c>
      <c r="E43" s="33"/>
      <c r="F43" s="34" t="s">
        <v>431</v>
      </c>
      <c r="G43" s="34"/>
    </row>
    <row r="44" spans="1:7">
      <c r="A44" s="13" t="s">
        <v>474</v>
      </c>
      <c r="B44" s="85" t="s">
        <v>475</v>
      </c>
      <c r="C44" s="90">
        <f>SUM(C45:C71)</f>
        <v>1</v>
      </c>
      <c r="D44" s="90">
        <f>SUM(D45:D71)</f>
        <v>0</v>
      </c>
      <c r="E44" s="91"/>
      <c r="F44" s="90">
        <f>SUM(F45:F71)</f>
        <v>1</v>
      </c>
      <c r="G44" s="13"/>
    </row>
    <row r="45" spans="1:7">
      <c r="A45" s="13" t="s">
        <v>476</v>
      </c>
      <c r="B45" s="13" t="s">
        <v>477</v>
      </c>
      <c r="C45" s="91"/>
      <c r="D45" s="91"/>
      <c r="E45" s="91"/>
      <c r="F45" s="91"/>
      <c r="G45" s="13"/>
    </row>
    <row r="46" spans="1:7">
      <c r="A46" s="13" t="s">
        <v>478</v>
      </c>
      <c r="B46" s="13" t="s">
        <v>479</v>
      </c>
      <c r="C46" s="91"/>
      <c r="D46" s="91"/>
      <c r="E46" s="91"/>
      <c r="F46" s="91"/>
      <c r="G46" s="13"/>
    </row>
    <row r="47" spans="1:7">
      <c r="A47" s="13" t="s">
        <v>480</v>
      </c>
      <c r="B47" s="13" t="s">
        <v>481</v>
      </c>
      <c r="C47" s="91"/>
      <c r="D47" s="91"/>
      <c r="E47" s="91"/>
      <c r="F47" s="91"/>
      <c r="G47" s="13"/>
    </row>
    <row r="48" spans="1:7">
      <c r="A48" s="13" t="s">
        <v>482</v>
      </c>
      <c r="B48" s="13" t="s">
        <v>483</v>
      </c>
      <c r="C48" s="91"/>
      <c r="D48" s="91"/>
      <c r="E48" s="91"/>
      <c r="F48" s="91"/>
      <c r="G48" s="13"/>
    </row>
    <row r="49" spans="1:7">
      <c r="A49" s="13" t="s">
        <v>484</v>
      </c>
      <c r="B49" s="13" t="s">
        <v>485</v>
      </c>
      <c r="C49" s="91"/>
      <c r="D49" s="91"/>
      <c r="E49" s="91"/>
      <c r="F49" s="91"/>
      <c r="G49" s="13"/>
    </row>
    <row r="50" spans="1:7">
      <c r="A50" s="13" t="s">
        <v>486</v>
      </c>
      <c r="B50" s="13" t="s">
        <v>1360</v>
      </c>
      <c r="C50" s="91"/>
      <c r="D50" s="91"/>
      <c r="E50" s="91"/>
      <c r="F50" s="91"/>
      <c r="G50" s="13"/>
    </row>
    <row r="51" spans="1:7">
      <c r="A51" s="13" t="s">
        <v>487</v>
      </c>
      <c r="B51" s="13" t="s">
        <v>488</v>
      </c>
      <c r="C51" s="91"/>
      <c r="D51" s="91"/>
      <c r="E51" s="91"/>
      <c r="F51" s="91"/>
      <c r="G51" s="13"/>
    </row>
    <row r="52" spans="1:7">
      <c r="A52" s="13" t="s">
        <v>489</v>
      </c>
      <c r="B52" s="13" t="s">
        <v>490</v>
      </c>
      <c r="C52" s="91"/>
      <c r="D52" s="91"/>
      <c r="E52" s="91"/>
      <c r="F52" s="91"/>
      <c r="G52" s="13"/>
    </row>
    <row r="53" spans="1:7">
      <c r="A53" s="13" t="s">
        <v>491</v>
      </c>
      <c r="B53" s="13" t="s">
        <v>492</v>
      </c>
      <c r="C53" s="91">
        <v>1</v>
      </c>
      <c r="D53" s="91">
        <v>0</v>
      </c>
      <c r="E53" s="91"/>
      <c r="F53" s="91">
        <v>1</v>
      </c>
      <c r="G53" s="13"/>
    </row>
    <row r="54" spans="1:7">
      <c r="A54" s="13" t="s">
        <v>493</v>
      </c>
      <c r="B54" s="13" t="s">
        <v>494</v>
      </c>
      <c r="C54" s="91"/>
      <c r="D54" s="91"/>
      <c r="E54" s="91"/>
      <c r="F54" s="91"/>
      <c r="G54" s="13"/>
    </row>
    <row r="55" spans="1:7">
      <c r="A55" s="13" t="s">
        <v>495</v>
      </c>
      <c r="B55" s="13" t="s">
        <v>496</v>
      </c>
      <c r="C55" s="91"/>
      <c r="D55" s="91"/>
      <c r="E55" s="91"/>
      <c r="F55" s="91"/>
      <c r="G55" s="13"/>
    </row>
    <row r="56" spans="1:7">
      <c r="A56" s="13" t="s">
        <v>497</v>
      </c>
      <c r="B56" s="13" t="s">
        <v>498</v>
      </c>
      <c r="C56" s="91"/>
      <c r="D56" s="91"/>
      <c r="E56" s="91"/>
      <c r="F56" s="91"/>
      <c r="G56" s="13"/>
    </row>
    <row r="57" spans="1:7">
      <c r="A57" s="13" t="s">
        <v>499</v>
      </c>
      <c r="B57" s="13" t="s">
        <v>500</v>
      </c>
      <c r="C57" s="91"/>
      <c r="D57" s="91"/>
      <c r="E57" s="91"/>
      <c r="F57" s="91"/>
      <c r="G57" s="13"/>
    </row>
    <row r="58" spans="1:7">
      <c r="A58" s="13" t="s">
        <v>501</v>
      </c>
      <c r="B58" s="13" t="s">
        <v>502</v>
      </c>
      <c r="C58" s="91"/>
      <c r="D58" s="91"/>
      <c r="E58" s="91"/>
      <c r="F58" s="91"/>
      <c r="G58" s="13"/>
    </row>
    <row r="59" spans="1:7">
      <c r="A59" s="13" t="s">
        <v>503</v>
      </c>
      <c r="B59" s="13" t="s">
        <v>504</v>
      </c>
      <c r="C59" s="91"/>
      <c r="D59" s="91"/>
      <c r="E59" s="91"/>
      <c r="F59" s="91"/>
      <c r="G59" s="13"/>
    </row>
    <row r="60" spans="1:7">
      <c r="A60" s="13" t="s">
        <v>505</v>
      </c>
      <c r="B60" s="13" t="s">
        <v>3</v>
      </c>
      <c r="C60" s="91"/>
      <c r="D60" s="91"/>
      <c r="E60" s="91"/>
      <c r="F60" s="91"/>
      <c r="G60" s="13"/>
    </row>
    <row r="61" spans="1:7">
      <c r="A61" s="13" t="s">
        <v>506</v>
      </c>
      <c r="B61" s="13" t="s">
        <v>507</v>
      </c>
      <c r="C61" s="91"/>
      <c r="D61" s="91"/>
      <c r="E61" s="91"/>
      <c r="F61" s="91"/>
      <c r="G61" s="13"/>
    </row>
    <row r="62" spans="1:7">
      <c r="A62" s="13" t="s">
        <v>508</v>
      </c>
      <c r="B62" s="13" t="s">
        <v>509</v>
      </c>
      <c r="C62" s="91"/>
      <c r="D62" s="91"/>
      <c r="E62" s="91"/>
      <c r="F62" s="91"/>
      <c r="G62" s="13"/>
    </row>
    <row r="63" spans="1:7">
      <c r="A63" s="13" t="s">
        <v>510</v>
      </c>
      <c r="B63" s="13" t="s">
        <v>511</v>
      </c>
      <c r="C63" s="91"/>
      <c r="D63" s="91"/>
      <c r="E63" s="91"/>
      <c r="F63" s="91"/>
      <c r="G63" s="13"/>
    </row>
    <row r="64" spans="1:7">
      <c r="A64" s="13" t="s">
        <v>512</v>
      </c>
      <c r="B64" s="13" t="s">
        <v>513</v>
      </c>
      <c r="C64" s="91"/>
      <c r="D64" s="91"/>
      <c r="E64" s="91"/>
      <c r="F64" s="91"/>
      <c r="G64" s="13"/>
    </row>
    <row r="65" spans="1:7">
      <c r="A65" s="13" t="s">
        <v>514</v>
      </c>
      <c r="B65" s="13" t="s">
        <v>515</v>
      </c>
      <c r="C65" s="91"/>
      <c r="D65" s="91"/>
      <c r="E65" s="91"/>
      <c r="F65" s="91"/>
      <c r="G65" s="13"/>
    </row>
    <row r="66" spans="1:7">
      <c r="A66" s="13" t="s">
        <v>516</v>
      </c>
      <c r="B66" s="13" t="s">
        <v>517</v>
      </c>
      <c r="C66" s="91"/>
      <c r="D66" s="91"/>
      <c r="E66" s="91"/>
      <c r="F66" s="91"/>
      <c r="G66" s="13"/>
    </row>
    <row r="67" spans="1:7">
      <c r="A67" s="13" t="s">
        <v>518</v>
      </c>
      <c r="B67" s="13" t="s">
        <v>519</v>
      </c>
      <c r="C67" s="91"/>
      <c r="D67" s="91"/>
      <c r="E67" s="91"/>
      <c r="F67" s="91"/>
      <c r="G67" s="13"/>
    </row>
    <row r="68" spans="1:7">
      <c r="A68" s="13" t="s">
        <v>520</v>
      </c>
      <c r="B68" s="13" t="s">
        <v>521</v>
      </c>
      <c r="C68" s="91"/>
      <c r="D68" s="91"/>
      <c r="E68" s="91"/>
      <c r="F68" s="91"/>
      <c r="G68" s="13"/>
    </row>
    <row r="69" spans="1:7">
      <c r="A69" s="13" t="s">
        <v>522</v>
      </c>
      <c r="B69" s="13" t="s">
        <v>523</v>
      </c>
      <c r="C69" s="91"/>
      <c r="D69" s="91"/>
      <c r="E69" s="91"/>
      <c r="F69" s="91"/>
      <c r="G69" s="13"/>
    </row>
    <row r="70" spans="1:7">
      <c r="A70" s="13" t="s">
        <v>524</v>
      </c>
      <c r="B70" s="13" t="s">
        <v>525</v>
      </c>
      <c r="C70" s="91"/>
      <c r="D70" s="91"/>
      <c r="E70" s="91"/>
      <c r="F70" s="91"/>
      <c r="G70" s="13"/>
    </row>
    <row r="71" spans="1:7">
      <c r="A71" s="13" t="s">
        <v>526</v>
      </c>
      <c r="B71" s="13" t="s">
        <v>6</v>
      </c>
      <c r="C71" s="91"/>
      <c r="D71" s="91"/>
      <c r="E71" s="91"/>
      <c r="F71" s="91"/>
      <c r="G71" s="13"/>
    </row>
    <row r="72" spans="1:7">
      <c r="A72" s="13" t="s">
        <v>527</v>
      </c>
      <c r="B72" s="85" t="s">
        <v>266</v>
      </c>
      <c r="C72" s="90">
        <f>SUM(C73:C75)</f>
        <v>0</v>
      </c>
      <c r="D72" s="90">
        <f>SUM(D73:D75)</f>
        <v>0</v>
      </c>
      <c r="E72" s="91"/>
      <c r="F72" s="90">
        <f>SUM(F73:F75)</f>
        <v>0</v>
      </c>
      <c r="G72" s="13"/>
    </row>
    <row r="73" spans="1:7">
      <c r="A73" s="13" t="s">
        <v>529</v>
      </c>
      <c r="B73" s="13" t="s">
        <v>531</v>
      </c>
      <c r="C73" s="91"/>
      <c r="D73" s="91"/>
      <c r="E73" s="91"/>
      <c r="F73" s="91"/>
      <c r="G73" s="13"/>
    </row>
    <row r="74" spans="1:7">
      <c r="A74" s="13" t="s">
        <v>530</v>
      </c>
      <c r="B74" s="13" t="s">
        <v>533</v>
      </c>
      <c r="C74" s="91"/>
      <c r="D74" s="91"/>
      <c r="E74" s="91"/>
      <c r="F74" s="91"/>
      <c r="G74" s="13"/>
    </row>
    <row r="75" spans="1:7">
      <c r="A75" s="13" t="s">
        <v>532</v>
      </c>
      <c r="B75" s="13" t="s">
        <v>2</v>
      </c>
      <c r="C75" s="91"/>
      <c r="D75" s="91"/>
      <c r="E75" s="91"/>
      <c r="F75" s="91"/>
      <c r="G75" s="13"/>
    </row>
    <row r="76" spans="1:7">
      <c r="A76" s="13" t="s">
        <v>1132</v>
      </c>
      <c r="B76" s="85" t="s">
        <v>94</v>
      </c>
      <c r="C76" s="90">
        <f>SUM(C77:C87)</f>
        <v>0</v>
      </c>
      <c r="D76" s="90">
        <f>SUM(D77:D87)</f>
        <v>0</v>
      </c>
      <c r="E76" s="91"/>
      <c r="F76" s="90">
        <f>SUM(F77:F87)</f>
        <v>0</v>
      </c>
      <c r="G76" s="13"/>
    </row>
    <row r="77" spans="1:7">
      <c r="A77" s="13" t="s">
        <v>534</v>
      </c>
      <c r="B77" s="29" t="s">
        <v>268</v>
      </c>
      <c r="C77" s="91"/>
      <c r="D77" s="91"/>
      <c r="E77" s="91"/>
      <c r="F77" s="91"/>
      <c r="G77" s="13"/>
    </row>
    <row r="78" spans="1:7">
      <c r="A78" s="13" t="s">
        <v>535</v>
      </c>
      <c r="B78" s="13" t="s">
        <v>528</v>
      </c>
      <c r="C78" s="91"/>
      <c r="D78" s="91"/>
      <c r="E78" s="91"/>
      <c r="F78" s="91"/>
      <c r="G78" s="13"/>
    </row>
    <row r="79" spans="1:7">
      <c r="A79" s="13" t="s">
        <v>536</v>
      </c>
      <c r="B79" s="29" t="s">
        <v>270</v>
      </c>
      <c r="C79" s="91"/>
      <c r="D79" s="91"/>
      <c r="E79" s="91"/>
      <c r="F79" s="91"/>
      <c r="G79" s="13"/>
    </row>
    <row r="80" spans="1:7">
      <c r="A80" s="13" t="s">
        <v>537</v>
      </c>
      <c r="B80" s="29" t="s">
        <v>272</v>
      </c>
      <c r="C80" s="91"/>
      <c r="D80" s="91"/>
      <c r="E80" s="91"/>
      <c r="F80" s="91"/>
      <c r="G80" s="13"/>
    </row>
    <row r="81" spans="1:7">
      <c r="A81" s="13" t="s">
        <v>538</v>
      </c>
      <c r="B81" s="29" t="s">
        <v>12</v>
      </c>
      <c r="C81" s="91"/>
      <c r="D81" s="91"/>
      <c r="E81" s="91"/>
      <c r="F81" s="91"/>
      <c r="G81" s="13"/>
    </row>
    <row r="82" spans="1:7">
      <c r="A82" s="13" t="s">
        <v>539</v>
      </c>
      <c r="B82" s="29" t="s">
        <v>275</v>
      </c>
      <c r="C82" s="91"/>
      <c r="D82" s="91"/>
      <c r="E82" s="91"/>
      <c r="F82" s="91"/>
      <c r="G82" s="13"/>
    </row>
    <row r="83" spans="1:7">
      <c r="A83" s="13" t="s">
        <v>540</v>
      </c>
      <c r="B83" s="29" t="s">
        <v>277</v>
      </c>
      <c r="C83" s="91"/>
      <c r="D83" s="91"/>
      <c r="E83" s="91"/>
      <c r="F83" s="91"/>
      <c r="G83" s="13"/>
    </row>
    <row r="84" spans="1:7">
      <c r="A84" s="13" t="s">
        <v>541</v>
      </c>
      <c r="B84" s="29" t="s">
        <v>279</v>
      </c>
      <c r="C84" s="91"/>
      <c r="D84" s="91"/>
      <c r="E84" s="91"/>
      <c r="F84" s="91"/>
      <c r="G84" s="13"/>
    </row>
    <row r="85" spans="1:7">
      <c r="A85" s="13" t="s">
        <v>542</v>
      </c>
      <c r="B85" s="29" t="s">
        <v>281</v>
      </c>
      <c r="C85" s="91"/>
      <c r="D85" s="91"/>
      <c r="E85" s="91"/>
      <c r="F85" s="91"/>
      <c r="G85" s="13"/>
    </row>
    <row r="86" spans="1:7">
      <c r="A86" s="13" t="s">
        <v>543</v>
      </c>
      <c r="B86" s="29" t="s">
        <v>283</v>
      </c>
      <c r="C86" s="91"/>
      <c r="D86" s="91"/>
      <c r="E86" s="91"/>
      <c r="F86" s="91"/>
      <c r="G86" s="13"/>
    </row>
    <row r="87" spans="1:7">
      <c r="A87" s="13" t="s">
        <v>544</v>
      </c>
      <c r="B87" s="29" t="s">
        <v>94</v>
      </c>
      <c r="C87" s="91"/>
      <c r="D87" s="91"/>
      <c r="E87" s="91"/>
      <c r="F87" s="91"/>
      <c r="G87" s="13"/>
    </row>
    <row r="88" spans="1:7" outlineLevel="1">
      <c r="A88" s="13" t="s">
        <v>545</v>
      </c>
      <c r="B88" s="40" t="s">
        <v>98</v>
      </c>
      <c r="C88" s="91"/>
      <c r="D88" s="91"/>
      <c r="E88" s="91"/>
      <c r="F88" s="91"/>
      <c r="G88" s="13"/>
    </row>
    <row r="89" spans="1:7" outlineLevel="1">
      <c r="A89" s="13" t="s">
        <v>546</v>
      </c>
      <c r="B89" s="40" t="s">
        <v>98</v>
      </c>
      <c r="C89" s="91"/>
      <c r="D89" s="91"/>
      <c r="E89" s="91"/>
      <c r="F89" s="91"/>
      <c r="G89" s="13"/>
    </row>
    <row r="90" spans="1:7" outlineLevel="1">
      <c r="A90" s="13" t="s">
        <v>547</v>
      </c>
      <c r="B90" s="40" t="s">
        <v>98</v>
      </c>
      <c r="C90" s="91"/>
      <c r="D90" s="91"/>
      <c r="E90" s="91"/>
      <c r="F90" s="91"/>
      <c r="G90" s="13"/>
    </row>
    <row r="91" spans="1:7" outlineLevel="1">
      <c r="A91" s="13" t="s">
        <v>548</v>
      </c>
      <c r="B91" s="40" t="s">
        <v>98</v>
      </c>
      <c r="C91" s="91"/>
      <c r="D91" s="91"/>
      <c r="E91" s="91"/>
      <c r="F91" s="91"/>
      <c r="G91" s="13"/>
    </row>
    <row r="92" spans="1:7" outlineLevel="1">
      <c r="A92" s="13" t="s">
        <v>549</v>
      </c>
      <c r="B92" s="40" t="s">
        <v>98</v>
      </c>
      <c r="C92" s="91"/>
      <c r="D92" s="91"/>
      <c r="E92" s="91"/>
      <c r="F92" s="91"/>
      <c r="G92" s="13"/>
    </row>
    <row r="93" spans="1:7" outlineLevel="1">
      <c r="A93" s="13" t="s">
        <v>550</v>
      </c>
      <c r="B93" s="40" t="s">
        <v>98</v>
      </c>
      <c r="C93" s="91"/>
      <c r="D93" s="91"/>
      <c r="E93" s="91"/>
      <c r="F93" s="91"/>
      <c r="G93" s="13"/>
    </row>
    <row r="94" spans="1:7" outlineLevel="1">
      <c r="A94" s="13" t="s">
        <v>551</v>
      </c>
      <c r="B94" s="40" t="s">
        <v>98</v>
      </c>
      <c r="C94" s="91"/>
      <c r="D94" s="91"/>
      <c r="E94" s="91"/>
      <c r="F94" s="91"/>
      <c r="G94" s="13"/>
    </row>
    <row r="95" spans="1:7" outlineLevel="1">
      <c r="A95" s="13" t="s">
        <v>552</v>
      </c>
      <c r="B95" s="40" t="s">
        <v>98</v>
      </c>
      <c r="C95" s="91"/>
      <c r="D95" s="91"/>
      <c r="E95" s="91"/>
      <c r="F95" s="91"/>
      <c r="G95" s="13"/>
    </row>
    <row r="96" spans="1:7" outlineLevel="1">
      <c r="A96" s="13" t="s">
        <v>553</v>
      </c>
      <c r="B96" s="40" t="s">
        <v>98</v>
      </c>
      <c r="C96" s="91"/>
      <c r="D96" s="91"/>
      <c r="E96" s="91"/>
      <c r="F96" s="91"/>
      <c r="G96" s="13"/>
    </row>
    <row r="97" spans="1:7" outlineLevel="1">
      <c r="A97" s="13" t="s">
        <v>554</v>
      </c>
      <c r="B97" s="40" t="s">
        <v>98</v>
      </c>
      <c r="C97" s="91"/>
      <c r="D97" s="91"/>
      <c r="E97" s="91"/>
      <c r="F97" s="91"/>
      <c r="G97" s="13"/>
    </row>
    <row r="98" spans="1:7" ht="15" customHeight="1">
      <c r="A98" s="31"/>
      <c r="B98" s="98" t="s">
        <v>1143</v>
      </c>
      <c r="C98" s="31" t="s">
        <v>463</v>
      </c>
      <c r="D98" s="31" t="s">
        <v>464</v>
      </c>
      <c r="E98" s="33"/>
      <c r="F98" s="34" t="s">
        <v>431</v>
      </c>
      <c r="G98" s="34"/>
    </row>
    <row r="99" spans="1:7">
      <c r="A99" s="13" t="s">
        <v>555</v>
      </c>
      <c r="B99" s="29" t="s">
        <v>1616</v>
      </c>
      <c r="C99" s="91">
        <v>0</v>
      </c>
      <c r="D99" s="91"/>
      <c r="E99" s="91"/>
      <c r="F99" s="311">
        <f>C99</f>
        <v>0</v>
      </c>
      <c r="G99" s="13"/>
    </row>
    <row r="100" spans="1:7">
      <c r="A100" s="13" t="s">
        <v>557</v>
      </c>
      <c r="B100" s="29" t="s">
        <v>1618</v>
      </c>
      <c r="C100" s="91">
        <v>2.4539999999999999E-2</v>
      </c>
      <c r="D100" s="91"/>
      <c r="E100" s="91"/>
      <c r="F100" s="311">
        <f t="shared" ref="F100:F118" si="1">C100</f>
        <v>2.4539999999999999E-2</v>
      </c>
      <c r="G100" s="13"/>
    </row>
    <row r="101" spans="1:7">
      <c r="A101" s="13" t="s">
        <v>558</v>
      </c>
      <c r="B101" s="29" t="s">
        <v>1620</v>
      </c>
      <c r="C101" s="91">
        <v>1.0000000000000001E-5</v>
      </c>
      <c r="D101" s="91"/>
      <c r="E101" s="91"/>
      <c r="F101" s="311">
        <f t="shared" si="1"/>
        <v>1.0000000000000001E-5</v>
      </c>
      <c r="G101" s="13"/>
    </row>
    <row r="102" spans="1:7">
      <c r="A102" s="13" t="s">
        <v>559</v>
      </c>
      <c r="B102" s="29" t="s">
        <v>1622</v>
      </c>
      <c r="C102" s="91">
        <v>4.2999999999999999E-4</v>
      </c>
      <c r="D102" s="91"/>
      <c r="E102" s="91"/>
      <c r="F102" s="311">
        <f t="shared" si="1"/>
        <v>4.2999999999999999E-4</v>
      </c>
      <c r="G102" s="13"/>
    </row>
    <row r="103" spans="1:7">
      <c r="A103" s="13" t="s">
        <v>560</v>
      </c>
      <c r="B103" s="29" t="s">
        <v>1623</v>
      </c>
      <c r="C103" s="91">
        <v>0</v>
      </c>
      <c r="D103" s="91"/>
      <c r="E103" s="91"/>
      <c r="F103" s="311">
        <f t="shared" si="1"/>
        <v>0</v>
      </c>
      <c r="G103" s="13"/>
    </row>
    <row r="104" spans="1:7">
      <c r="A104" s="13" t="s">
        <v>561</v>
      </c>
      <c r="B104" s="29" t="s">
        <v>1625</v>
      </c>
      <c r="C104" s="91">
        <v>0</v>
      </c>
      <c r="D104" s="91"/>
      <c r="E104" s="91"/>
      <c r="F104" s="311">
        <f t="shared" si="1"/>
        <v>0</v>
      </c>
      <c r="G104" s="13"/>
    </row>
    <row r="105" spans="1:7">
      <c r="A105" s="13" t="s">
        <v>562</v>
      </c>
      <c r="B105" s="29" t="s">
        <v>1627</v>
      </c>
      <c r="C105" s="91">
        <v>8.9300000000000004E-3</v>
      </c>
      <c r="D105" s="91"/>
      <c r="E105" s="91"/>
      <c r="F105" s="311">
        <f t="shared" si="1"/>
        <v>8.9300000000000004E-3</v>
      </c>
      <c r="G105" s="13"/>
    </row>
    <row r="106" spans="1:7">
      <c r="A106" s="13" t="s">
        <v>563</v>
      </c>
      <c r="B106" s="29" t="s">
        <v>1628</v>
      </c>
      <c r="C106" s="91">
        <v>9.6000000000000002E-4</v>
      </c>
      <c r="D106" s="91"/>
      <c r="E106" s="91"/>
      <c r="F106" s="311">
        <f t="shared" si="1"/>
        <v>9.6000000000000002E-4</v>
      </c>
      <c r="G106" s="13"/>
    </row>
    <row r="107" spans="1:7">
      <c r="A107" s="13" t="s">
        <v>564</v>
      </c>
      <c r="B107" s="29" t="s">
        <v>1629</v>
      </c>
      <c r="C107" s="91">
        <v>1.8400000000000001E-3</v>
      </c>
      <c r="D107" s="91"/>
      <c r="E107" s="91"/>
      <c r="F107" s="311">
        <f t="shared" si="1"/>
        <v>1.8400000000000001E-3</v>
      </c>
      <c r="G107" s="13"/>
    </row>
    <row r="108" spans="1:7">
      <c r="A108" s="13" t="s">
        <v>565</v>
      </c>
      <c r="B108" s="29" t="s">
        <v>1630</v>
      </c>
      <c r="C108" s="91">
        <v>1.3999999999999999E-4</v>
      </c>
      <c r="D108" s="91"/>
      <c r="E108" s="91"/>
      <c r="F108" s="311">
        <f t="shared" si="1"/>
        <v>1.3999999999999999E-4</v>
      </c>
      <c r="G108" s="13"/>
    </row>
    <row r="109" spans="1:7">
      <c r="A109" s="13" t="s">
        <v>566</v>
      </c>
      <c r="B109" s="29" t="s">
        <v>1631</v>
      </c>
      <c r="C109" s="91">
        <v>2.726E-2</v>
      </c>
      <c r="D109" s="91"/>
      <c r="E109" s="91"/>
      <c r="F109" s="311">
        <f t="shared" si="1"/>
        <v>2.726E-2</v>
      </c>
      <c r="G109" s="13"/>
    </row>
    <row r="110" spans="1:7">
      <c r="A110" s="13" t="s">
        <v>567</v>
      </c>
      <c r="B110" s="29" t="s">
        <v>1632</v>
      </c>
      <c r="C110" s="91">
        <v>4.0999999999999999E-4</v>
      </c>
      <c r="D110" s="91"/>
      <c r="E110" s="91"/>
      <c r="F110" s="311">
        <f t="shared" si="1"/>
        <v>4.0999999999999999E-4</v>
      </c>
      <c r="G110" s="13"/>
    </row>
    <row r="111" spans="1:7">
      <c r="A111" s="13" t="s">
        <v>568</v>
      </c>
      <c r="B111" s="29" t="s">
        <v>1633</v>
      </c>
      <c r="C111" s="91">
        <v>4.2599999999999999E-3</v>
      </c>
      <c r="D111" s="91"/>
      <c r="E111" s="91"/>
      <c r="F111" s="311">
        <f t="shared" si="1"/>
        <v>4.2599999999999999E-3</v>
      </c>
      <c r="G111" s="13"/>
    </row>
    <row r="112" spans="1:7">
      <c r="A112" s="13" t="s">
        <v>569</v>
      </c>
      <c r="B112" s="29" t="s">
        <v>1634</v>
      </c>
      <c r="C112" s="91">
        <v>9.4420000000000004E-2</v>
      </c>
      <c r="D112" s="91"/>
      <c r="E112" s="91"/>
      <c r="F112" s="311">
        <f t="shared" si="1"/>
        <v>9.4420000000000004E-2</v>
      </c>
      <c r="G112" s="13"/>
    </row>
    <row r="113" spans="1:7">
      <c r="A113" s="13" t="s">
        <v>570</v>
      </c>
      <c r="B113" s="29" t="s">
        <v>1635</v>
      </c>
      <c r="C113" s="91">
        <v>1.64E-3</v>
      </c>
      <c r="D113" s="91"/>
      <c r="E113" s="91"/>
      <c r="F113" s="311">
        <f t="shared" si="1"/>
        <v>1.64E-3</v>
      </c>
      <c r="G113" s="13"/>
    </row>
    <row r="114" spans="1:7">
      <c r="A114" s="13" t="s">
        <v>571</v>
      </c>
      <c r="B114" s="29" t="s">
        <v>1636</v>
      </c>
      <c r="C114" s="91">
        <v>1.2999999999999999E-4</v>
      </c>
      <c r="D114" s="91"/>
      <c r="E114" s="91"/>
      <c r="F114" s="311">
        <f t="shared" si="1"/>
        <v>1.2999999999999999E-4</v>
      </c>
      <c r="G114" s="13"/>
    </row>
    <row r="115" spans="1:7">
      <c r="A115" s="13" t="s">
        <v>572</v>
      </c>
      <c r="B115" s="29" t="s">
        <v>1637</v>
      </c>
      <c r="C115" s="91">
        <v>3.1E-4</v>
      </c>
      <c r="D115" s="91"/>
      <c r="E115" s="91"/>
      <c r="F115" s="311">
        <f t="shared" si="1"/>
        <v>3.1E-4</v>
      </c>
      <c r="G115" s="13"/>
    </row>
    <row r="116" spans="1:7">
      <c r="A116" s="13" t="s">
        <v>573</v>
      </c>
      <c r="B116" s="29" t="s">
        <v>1638</v>
      </c>
      <c r="C116" s="91">
        <v>5.0000000000000002E-5</v>
      </c>
      <c r="D116" s="91"/>
      <c r="E116" s="91"/>
      <c r="F116" s="311">
        <f t="shared" si="1"/>
        <v>5.0000000000000002E-5</v>
      </c>
      <c r="G116" s="13"/>
    </row>
    <row r="117" spans="1:7">
      <c r="A117" s="13" t="s">
        <v>574</v>
      </c>
      <c r="B117" s="29" t="s">
        <v>1639</v>
      </c>
      <c r="C117" s="91">
        <v>0.72104999999999997</v>
      </c>
      <c r="D117" s="91"/>
      <c r="E117" s="91"/>
      <c r="F117" s="311">
        <f t="shared" si="1"/>
        <v>0.72104999999999997</v>
      </c>
      <c r="G117" s="13"/>
    </row>
    <row r="118" spans="1:7">
      <c r="A118" s="13" t="s">
        <v>575</v>
      </c>
      <c r="B118" s="29" t="s">
        <v>1640</v>
      </c>
      <c r="C118" s="91">
        <v>0.11362</v>
      </c>
      <c r="D118" s="91"/>
      <c r="E118" s="91"/>
      <c r="F118" s="311">
        <f t="shared" si="1"/>
        <v>0.11362</v>
      </c>
      <c r="G118" s="13"/>
    </row>
    <row r="119" spans="1:7">
      <c r="A119" s="13" t="s">
        <v>576</v>
      </c>
      <c r="B119" s="29"/>
      <c r="C119" s="91"/>
      <c r="D119" s="91"/>
      <c r="E119" s="91"/>
      <c r="F119" s="91"/>
      <c r="G119" s="13"/>
    </row>
    <row r="120" spans="1:7">
      <c r="A120" s="13" t="s">
        <v>577</v>
      </c>
      <c r="B120" s="29"/>
      <c r="C120" s="91"/>
      <c r="D120" s="91"/>
      <c r="E120" s="91"/>
      <c r="F120" s="91"/>
      <c r="G120" s="13"/>
    </row>
    <row r="121" spans="1:7">
      <c r="A121" s="13" t="s">
        <v>578</v>
      </c>
      <c r="B121" s="29"/>
      <c r="C121" s="91"/>
      <c r="D121" s="91"/>
      <c r="E121" s="91"/>
      <c r="F121" s="91"/>
      <c r="G121" s="13"/>
    </row>
    <row r="122" spans="1:7">
      <c r="A122" s="13" t="s">
        <v>579</v>
      </c>
      <c r="B122" s="29"/>
      <c r="C122" s="91"/>
      <c r="D122" s="91"/>
      <c r="E122" s="91"/>
      <c r="F122" s="91"/>
      <c r="G122" s="13"/>
    </row>
    <row r="123" spans="1:7">
      <c r="A123" s="13" t="s">
        <v>580</v>
      </c>
      <c r="B123" s="29"/>
      <c r="C123" s="91"/>
      <c r="D123" s="91"/>
      <c r="E123" s="91"/>
      <c r="F123" s="91"/>
      <c r="G123" s="13"/>
    </row>
    <row r="124" spans="1:7">
      <c r="A124" s="13" t="s">
        <v>581</v>
      </c>
      <c r="B124" s="29"/>
      <c r="C124" s="91"/>
      <c r="D124" s="91"/>
      <c r="E124" s="91"/>
      <c r="F124" s="91"/>
      <c r="G124" s="13"/>
    </row>
    <row r="125" spans="1:7">
      <c r="A125" s="13" t="s">
        <v>582</v>
      </c>
      <c r="B125" s="29"/>
      <c r="C125" s="91"/>
      <c r="D125" s="91"/>
      <c r="E125" s="91"/>
      <c r="F125" s="91"/>
      <c r="G125" s="13"/>
    </row>
    <row r="126" spans="1:7">
      <c r="A126" s="13" t="s">
        <v>583</v>
      </c>
      <c r="B126" s="29"/>
      <c r="C126" s="91"/>
      <c r="D126" s="91"/>
      <c r="E126" s="91"/>
      <c r="F126" s="91"/>
      <c r="G126" s="13"/>
    </row>
    <row r="127" spans="1:7">
      <c r="A127" s="13" t="s">
        <v>584</v>
      </c>
      <c r="B127" s="29"/>
      <c r="C127" s="91"/>
      <c r="D127" s="91"/>
      <c r="E127" s="91"/>
      <c r="F127" s="91"/>
      <c r="G127" s="13"/>
    </row>
    <row r="128" spans="1:7">
      <c r="A128" s="13" t="s">
        <v>585</v>
      </c>
      <c r="B128" s="29"/>
      <c r="C128" s="91"/>
      <c r="D128" s="91"/>
      <c r="E128" s="91"/>
      <c r="F128" s="91"/>
      <c r="G128" s="13"/>
    </row>
    <row r="129" spans="1:7">
      <c r="A129" s="13" t="s">
        <v>586</v>
      </c>
      <c r="B129" s="29"/>
      <c r="C129" s="91"/>
      <c r="D129" s="91"/>
      <c r="E129" s="91"/>
      <c r="F129" s="91"/>
      <c r="G129" s="13"/>
    </row>
    <row r="130" spans="1:7">
      <c r="A130" s="13" t="s">
        <v>1106</v>
      </c>
      <c r="B130" s="29"/>
      <c r="C130" s="91"/>
      <c r="D130" s="91"/>
      <c r="E130" s="91"/>
      <c r="F130" s="91"/>
      <c r="G130" s="13"/>
    </row>
    <row r="131" spans="1:7">
      <c r="A131" s="13" t="s">
        <v>1107</v>
      </c>
      <c r="B131" s="29"/>
      <c r="C131" s="91"/>
      <c r="D131" s="91"/>
      <c r="E131" s="91"/>
      <c r="F131" s="91"/>
      <c r="G131" s="13"/>
    </row>
    <row r="132" spans="1:7">
      <c r="A132" s="13" t="s">
        <v>1108</v>
      </c>
      <c r="B132" s="29"/>
      <c r="C132" s="91"/>
      <c r="D132" s="91"/>
      <c r="E132" s="91"/>
      <c r="F132" s="91"/>
      <c r="G132" s="13"/>
    </row>
    <row r="133" spans="1:7">
      <c r="A133" s="13" t="s">
        <v>1109</v>
      </c>
      <c r="B133" s="29"/>
      <c r="C133" s="91"/>
      <c r="D133" s="91"/>
      <c r="E133" s="91"/>
      <c r="F133" s="91"/>
      <c r="G133" s="13"/>
    </row>
    <row r="134" spans="1:7">
      <c r="A134" s="13" t="s">
        <v>1110</v>
      </c>
      <c r="B134" s="29"/>
      <c r="C134" s="91"/>
      <c r="D134" s="91"/>
      <c r="E134" s="91"/>
      <c r="F134" s="91"/>
      <c r="G134" s="13"/>
    </row>
    <row r="135" spans="1:7">
      <c r="A135" s="13" t="s">
        <v>1111</v>
      </c>
      <c r="B135" s="29"/>
      <c r="C135" s="91"/>
      <c r="D135" s="91"/>
      <c r="E135" s="91"/>
      <c r="F135" s="91"/>
      <c r="G135" s="13"/>
    </row>
    <row r="136" spans="1:7">
      <c r="A136" s="13" t="s">
        <v>1112</v>
      </c>
      <c r="B136" s="29"/>
      <c r="C136" s="91"/>
      <c r="D136" s="91"/>
      <c r="E136" s="91"/>
      <c r="F136" s="91"/>
      <c r="G136" s="13"/>
    </row>
    <row r="137" spans="1:7">
      <c r="A137" s="13" t="s">
        <v>1113</v>
      </c>
      <c r="B137" s="29"/>
      <c r="C137" s="91"/>
      <c r="D137" s="91"/>
      <c r="E137" s="91"/>
      <c r="F137" s="91"/>
      <c r="G137" s="13"/>
    </row>
    <row r="138" spans="1:7">
      <c r="A138" s="13" t="s">
        <v>1114</v>
      </c>
      <c r="B138" s="29"/>
      <c r="C138" s="91"/>
      <c r="D138" s="91"/>
      <c r="E138" s="91"/>
      <c r="F138" s="91"/>
      <c r="G138" s="13"/>
    </row>
    <row r="139" spans="1:7">
      <c r="A139" s="13" t="s">
        <v>1115</v>
      </c>
      <c r="B139" s="29"/>
      <c r="C139" s="91"/>
      <c r="D139" s="91"/>
      <c r="E139" s="91"/>
      <c r="F139" s="91"/>
      <c r="G139" s="13"/>
    </row>
    <row r="140" spans="1:7">
      <c r="A140" s="13" t="s">
        <v>1116</v>
      </c>
      <c r="B140" s="29"/>
      <c r="C140" s="91"/>
      <c r="D140" s="91"/>
      <c r="E140" s="91"/>
      <c r="F140" s="91"/>
      <c r="G140" s="13"/>
    </row>
    <row r="141" spans="1:7">
      <c r="A141" s="13" t="s">
        <v>1117</v>
      </c>
      <c r="B141" s="29"/>
      <c r="C141" s="91"/>
      <c r="D141" s="91"/>
      <c r="E141" s="91"/>
      <c r="F141" s="91"/>
      <c r="G141" s="13"/>
    </row>
    <row r="142" spans="1:7">
      <c r="A142" s="13" t="s">
        <v>1118</v>
      </c>
      <c r="B142" s="29"/>
      <c r="C142" s="91"/>
      <c r="D142" s="91"/>
      <c r="E142" s="91"/>
      <c r="F142" s="91"/>
      <c r="G142" s="13"/>
    </row>
    <row r="143" spans="1:7">
      <c r="A143" s="13" t="s">
        <v>1119</v>
      </c>
      <c r="B143" s="29"/>
      <c r="C143" s="91"/>
      <c r="D143" s="91"/>
      <c r="E143" s="91"/>
      <c r="F143" s="91"/>
      <c r="G143" s="13"/>
    </row>
    <row r="144" spans="1:7">
      <c r="A144" s="13" t="s">
        <v>1120</v>
      </c>
      <c r="B144" s="29"/>
      <c r="C144" s="91"/>
      <c r="D144" s="91"/>
      <c r="E144" s="91"/>
      <c r="F144" s="91"/>
      <c r="G144" s="13"/>
    </row>
    <row r="145" spans="1:7">
      <c r="A145" s="13" t="s">
        <v>1121</v>
      </c>
      <c r="B145" s="29"/>
      <c r="C145" s="91"/>
      <c r="D145" s="91"/>
      <c r="E145" s="91"/>
      <c r="F145" s="91"/>
      <c r="G145" s="13"/>
    </row>
    <row r="146" spans="1:7">
      <c r="A146" s="13" t="s">
        <v>1122</v>
      </c>
      <c r="B146" s="29"/>
      <c r="C146" s="91"/>
      <c r="D146" s="91"/>
      <c r="E146" s="91"/>
      <c r="F146" s="91"/>
      <c r="G146" s="13"/>
    </row>
    <row r="147" spans="1:7">
      <c r="A147" s="13" t="s">
        <v>1123</v>
      </c>
      <c r="B147" s="29"/>
      <c r="C147" s="91"/>
      <c r="D147" s="91"/>
      <c r="E147" s="91"/>
      <c r="F147" s="91"/>
      <c r="G147" s="13"/>
    </row>
    <row r="148" spans="1:7">
      <c r="A148" s="13" t="s">
        <v>1124</v>
      </c>
      <c r="B148" s="29"/>
      <c r="C148" s="91"/>
      <c r="D148" s="91"/>
      <c r="E148" s="91"/>
      <c r="F148" s="91"/>
      <c r="G148" s="13"/>
    </row>
    <row r="149" spans="1:7" ht="15" customHeight="1">
      <c r="A149" s="31"/>
      <c r="B149" s="32" t="s">
        <v>587</v>
      </c>
      <c r="C149" s="31" t="s">
        <v>463</v>
      </c>
      <c r="D149" s="31" t="s">
        <v>464</v>
      </c>
      <c r="E149" s="33"/>
      <c r="F149" s="34" t="s">
        <v>431</v>
      </c>
      <c r="G149" s="34"/>
    </row>
    <row r="150" spans="1:7">
      <c r="A150" s="13" t="s">
        <v>588</v>
      </c>
      <c r="B150" s="13" t="s">
        <v>589</v>
      </c>
      <c r="C150" s="91">
        <v>4.15E-3</v>
      </c>
      <c r="D150" s="91"/>
      <c r="E150" s="92"/>
      <c r="F150" s="91">
        <v>4.15E-3</v>
      </c>
    </row>
    <row r="151" spans="1:7">
      <c r="A151" s="13" t="s">
        <v>590</v>
      </c>
      <c r="B151" s="13" t="s">
        <v>591</v>
      </c>
      <c r="C151" s="91">
        <v>0.99585000000000001</v>
      </c>
      <c r="D151" s="91"/>
      <c r="E151" s="92"/>
      <c r="F151" s="91">
        <v>0.99585000000000001</v>
      </c>
    </row>
    <row r="152" spans="1:7">
      <c r="A152" s="13" t="s">
        <v>592</v>
      </c>
      <c r="B152" s="13" t="s">
        <v>94</v>
      </c>
      <c r="C152" s="91"/>
      <c r="D152" s="91"/>
      <c r="E152" s="92"/>
      <c r="F152" s="91"/>
    </row>
    <row r="153" spans="1:7" outlineLevel="1">
      <c r="A153" s="13" t="s">
        <v>593</v>
      </c>
      <c r="C153" s="91"/>
      <c r="D153" s="91"/>
      <c r="E153" s="92"/>
      <c r="F153" s="91"/>
    </row>
    <row r="154" spans="1:7" outlineLevel="1">
      <c r="A154" s="13" t="s">
        <v>594</v>
      </c>
      <c r="C154" s="91"/>
      <c r="D154" s="91"/>
      <c r="E154" s="92"/>
      <c r="F154" s="91"/>
    </row>
    <row r="155" spans="1:7" outlineLevel="1">
      <c r="A155" s="13" t="s">
        <v>595</v>
      </c>
      <c r="C155" s="91"/>
      <c r="D155" s="91"/>
      <c r="E155" s="92"/>
      <c r="F155" s="91"/>
    </row>
    <row r="156" spans="1:7" outlineLevel="1">
      <c r="A156" s="13" t="s">
        <v>596</v>
      </c>
      <c r="C156" s="91"/>
      <c r="D156" s="91"/>
      <c r="E156" s="92"/>
      <c r="F156" s="91"/>
    </row>
    <row r="157" spans="1:7" outlineLevel="1">
      <c r="A157" s="13" t="s">
        <v>597</v>
      </c>
      <c r="C157" s="91"/>
      <c r="D157" s="91"/>
      <c r="E157" s="92"/>
      <c r="F157" s="91"/>
    </row>
    <row r="158" spans="1:7" outlineLevel="1">
      <c r="A158" s="13" t="s">
        <v>598</v>
      </c>
      <c r="C158" s="91"/>
      <c r="D158" s="91"/>
      <c r="E158" s="92"/>
      <c r="F158" s="91"/>
    </row>
    <row r="159" spans="1:7" ht="15" customHeight="1">
      <c r="A159" s="31"/>
      <c r="B159" s="32" t="s">
        <v>599</v>
      </c>
      <c r="C159" s="31" t="s">
        <v>463</v>
      </c>
      <c r="D159" s="31" t="s">
        <v>464</v>
      </c>
      <c r="E159" s="33"/>
      <c r="F159" s="34" t="s">
        <v>431</v>
      </c>
      <c r="G159" s="34"/>
    </row>
    <row r="160" spans="1:7">
      <c r="A160" s="13" t="s">
        <v>600</v>
      </c>
      <c r="B160" s="13" t="s">
        <v>601</v>
      </c>
      <c r="C160" s="91">
        <v>0</v>
      </c>
      <c r="D160" s="91"/>
      <c r="E160" s="92"/>
      <c r="F160" s="91">
        <v>0</v>
      </c>
    </row>
    <row r="161" spans="1:7">
      <c r="A161" s="13" t="s">
        <v>602</v>
      </c>
      <c r="B161" s="13" t="s">
        <v>603</v>
      </c>
      <c r="C161" s="91">
        <v>1</v>
      </c>
      <c r="D161" s="91"/>
      <c r="E161" s="92"/>
      <c r="F161" s="91">
        <v>1</v>
      </c>
    </row>
    <row r="162" spans="1:7">
      <c r="A162" s="13" t="s">
        <v>604</v>
      </c>
      <c r="B162" s="13" t="s">
        <v>94</v>
      </c>
      <c r="C162" s="91"/>
      <c r="D162" s="91"/>
      <c r="E162" s="92"/>
      <c r="F162" s="91"/>
    </row>
    <row r="163" spans="1:7" outlineLevel="1">
      <c r="A163" s="13" t="s">
        <v>605</v>
      </c>
      <c r="E163" s="11"/>
    </row>
    <row r="164" spans="1:7" outlineLevel="1">
      <c r="A164" s="13" t="s">
        <v>606</v>
      </c>
      <c r="E164" s="11"/>
    </row>
    <row r="165" spans="1:7" outlineLevel="1">
      <c r="A165" s="13" t="s">
        <v>607</v>
      </c>
      <c r="E165" s="11"/>
    </row>
    <row r="166" spans="1:7" outlineLevel="1">
      <c r="A166" s="13" t="s">
        <v>608</v>
      </c>
      <c r="E166" s="11"/>
    </row>
    <row r="167" spans="1:7" outlineLevel="1">
      <c r="A167" s="13" t="s">
        <v>609</v>
      </c>
      <c r="E167" s="11"/>
    </row>
    <row r="168" spans="1:7" outlineLevel="1">
      <c r="A168" s="13" t="s">
        <v>610</v>
      </c>
      <c r="E168" s="11"/>
    </row>
    <row r="169" spans="1:7" ht="15" customHeight="1">
      <c r="A169" s="31"/>
      <c r="B169" s="32" t="s">
        <v>611</v>
      </c>
      <c r="C169" s="31" t="s">
        <v>463</v>
      </c>
      <c r="D169" s="31" t="s">
        <v>464</v>
      </c>
      <c r="E169" s="33"/>
      <c r="F169" s="34" t="s">
        <v>431</v>
      </c>
      <c r="G169" s="34"/>
    </row>
    <row r="170" spans="1:7">
      <c r="A170" s="13" t="s">
        <v>612</v>
      </c>
      <c r="B170" s="9" t="s">
        <v>613</v>
      </c>
      <c r="C170" s="91">
        <v>0.11688999999999999</v>
      </c>
      <c r="D170" s="91"/>
      <c r="E170" s="92"/>
      <c r="F170" s="91">
        <v>0.11688999999999999</v>
      </c>
    </row>
    <row r="171" spans="1:7">
      <c r="A171" s="13" t="s">
        <v>614</v>
      </c>
      <c r="B171" s="9" t="s">
        <v>615</v>
      </c>
      <c r="C171" s="91">
        <v>0.10682999999999999</v>
      </c>
      <c r="D171" s="91"/>
      <c r="E171" s="92"/>
      <c r="F171" s="91">
        <v>0.10682999999999999</v>
      </c>
    </row>
    <row r="172" spans="1:7">
      <c r="A172" s="13" t="s">
        <v>616</v>
      </c>
      <c r="B172" s="9" t="s">
        <v>617</v>
      </c>
      <c r="C172" s="91">
        <v>0.12486</v>
      </c>
      <c r="D172" s="91"/>
      <c r="E172" s="91"/>
      <c r="F172" s="91">
        <v>0.12486</v>
      </c>
    </row>
    <row r="173" spans="1:7">
      <c r="A173" s="13" t="s">
        <v>618</v>
      </c>
      <c r="B173" s="9" t="s">
        <v>619</v>
      </c>
      <c r="C173" s="91">
        <v>0.14735999999999999</v>
      </c>
      <c r="D173" s="91"/>
      <c r="E173" s="91"/>
      <c r="F173" s="91">
        <v>0.14735999999999999</v>
      </c>
    </row>
    <row r="174" spans="1:7">
      <c r="A174" s="13" t="s">
        <v>620</v>
      </c>
      <c r="B174" s="9" t="s">
        <v>621</v>
      </c>
      <c r="C174" s="91">
        <v>0.50405999999999995</v>
      </c>
      <c r="D174" s="91"/>
      <c r="E174" s="91"/>
      <c r="F174" s="91">
        <v>0.50405999999999995</v>
      </c>
    </row>
    <row r="175" spans="1:7" outlineLevel="1">
      <c r="A175" s="13" t="s">
        <v>622</v>
      </c>
      <c r="B175" s="27"/>
      <c r="C175" s="91"/>
      <c r="D175" s="91"/>
      <c r="E175" s="91"/>
      <c r="F175" s="91"/>
    </row>
    <row r="176" spans="1:7" outlineLevel="1">
      <c r="A176" s="13" t="s">
        <v>623</v>
      </c>
      <c r="B176" s="27"/>
      <c r="C176" s="91"/>
      <c r="D176" s="91"/>
      <c r="E176" s="91"/>
      <c r="F176" s="91"/>
    </row>
    <row r="177" spans="1:7" outlineLevel="1">
      <c r="A177" s="13" t="s">
        <v>624</v>
      </c>
      <c r="B177" s="9"/>
      <c r="C177" s="91"/>
      <c r="D177" s="91"/>
      <c r="E177" s="91"/>
      <c r="F177" s="91"/>
    </row>
    <row r="178" spans="1:7" outlineLevel="1">
      <c r="A178" s="13" t="s">
        <v>625</v>
      </c>
      <c r="B178" s="9"/>
      <c r="C178" s="91"/>
      <c r="D178" s="91"/>
      <c r="E178" s="91"/>
      <c r="F178" s="91"/>
    </row>
    <row r="179" spans="1:7" ht="15" customHeight="1">
      <c r="A179" s="31"/>
      <c r="B179" s="32" t="s">
        <v>626</v>
      </c>
      <c r="C179" s="31" t="s">
        <v>463</v>
      </c>
      <c r="D179" s="31" t="s">
        <v>464</v>
      </c>
      <c r="E179" s="33"/>
      <c r="F179" s="34" t="s">
        <v>431</v>
      </c>
      <c r="G179" s="34"/>
    </row>
    <row r="180" spans="1:7">
      <c r="A180" s="13" t="s">
        <v>627</v>
      </c>
      <c r="B180" s="13" t="s">
        <v>628</v>
      </c>
      <c r="C180" s="91">
        <v>0</v>
      </c>
      <c r="D180" s="91"/>
      <c r="E180" s="92"/>
      <c r="F180" s="91">
        <v>0</v>
      </c>
    </row>
    <row r="181" spans="1:7" outlineLevel="1">
      <c r="A181" s="13" t="s">
        <v>629</v>
      </c>
      <c r="B181" s="86"/>
      <c r="C181" s="91"/>
      <c r="D181" s="91"/>
      <c r="E181" s="92"/>
      <c r="F181" s="91"/>
    </row>
    <row r="182" spans="1:7" outlineLevel="1">
      <c r="A182" s="13" t="s">
        <v>630</v>
      </c>
      <c r="B182" s="86"/>
      <c r="C182" s="91"/>
      <c r="D182" s="91"/>
      <c r="E182" s="92"/>
      <c r="F182" s="91"/>
    </row>
    <row r="183" spans="1:7" outlineLevel="1">
      <c r="A183" s="13" t="s">
        <v>631</v>
      </c>
      <c r="B183" s="86"/>
      <c r="C183" s="91"/>
      <c r="D183" s="91"/>
      <c r="E183" s="92"/>
      <c r="F183" s="91"/>
    </row>
    <row r="184" spans="1:7" outlineLevel="1">
      <c r="A184" s="13" t="s">
        <v>632</v>
      </c>
      <c r="B184" s="86"/>
      <c r="C184" s="91"/>
      <c r="D184" s="91"/>
      <c r="E184" s="92"/>
      <c r="F184" s="91"/>
    </row>
    <row r="185" spans="1:7" ht="18.75">
      <c r="A185" s="87"/>
      <c r="B185" s="88" t="s">
        <v>428</v>
      </c>
      <c r="C185" s="87"/>
      <c r="D185" s="87"/>
      <c r="E185" s="87"/>
      <c r="F185" s="89"/>
      <c r="G185" s="89"/>
    </row>
    <row r="186" spans="1:7" ht="15" customHeight="1">
      <c r="A186" s="31"/>
      <c r="B186" s="32" t="s">
        <v>633</v>
      </c>
      <c r="C186" s="31" t="s">
        <v>634</v>
      </c>
      <c r="D186" s="31" t="s">
        <v>635</v>
      </c>
      <c r="E186" s="33"/>
      <c r="F186" s="31" t="s">
        <v>463</v>
      </c>
      <c r="G186" s="31" t="s">
        <v>636</v>
      </c>
    </row>
    <row r="187" spans="1:7">
      <c r="A187" s="13" t="s">
        <v>637</v>
      </c>
      <c r="B187" s="29" t="s">
        <v>638</v>
      </c>
      <c r="C187" s="94">
        <v>274.88504753000001</v>
      </c>
      <c r="E187" s="26"/>
      <c r="F187" s="44"/>
      <c r="G187" s="44"/>
    </row>
    <row r="188" spans="1:7">
      <c r="A188" s="26"/>
      <c r="B188" s="58"/>
      <c r="C188" s="26"/>
      <c r="D188" s="26"/>
      <c r="E188" s="26"/>
      <c r="F188" s="44"/>
      <c r="G188" s="44"/>
    </row>
    <row r="189" spans="1:7">
      <c r="B189" s="29" t="s">
        <v>639</v>
      </c>
      <c r="C189" s="26"/>
      <c r="D189" s="26"/>
      <c r="E189" s="26"/>
      <c r="F189" s="44"/>
      <c r="G189" s="44"/>
    </row>
    <row r="190" spans="1:7">
      <c r="A190" s="13" t="s">
        <v>640</v>
      </c>
      <c r="B190" s="29" t="s">
        <v>1731</v>
      </c>
      <c r="C190" s="313">
        <v>10.2574854</v>
      </c>
      <c r="D190" s="13">
        <v>650</v>
      </c>
      <c r="E190" s="26"/>
      <c r="F190" s="99">
        <f>IF($C$214=0,"",IF(C190="[for completion]","",IF(C190="","",C190/$C$214)))</f>
        <v>9.0787016675370671E-3</v>
      </c>
      <c r="G190" s="99">
        <f>IF($D$214=0,"",IF(D190="[for completion]","",IF(D190="","",D190/$D$214)))</f>
        <v>0.156702025072324</v>
      </c>
    </row>
    <row r="191" spans="1:7">
      <c r="A191" s="13" t="s">
        <v>641</v>
      </c>
      <c r="B191" s="29" t="s">
        <v>1732</v>
      </c>
      <c r="C191" s="313">
        <v>24.10876223</v>
      </c>
      <c r="D191" s="13">
        <v>665</v>
      </c>
      <c r="E191" s="26"/>
      <c r="F191" s="99">
        <f t="shared" ref="F191:F213" si="2">IF($C$214=0,"",IF(C191="[for completion]","",IF(C191="","",C191/$C$214)))</f>
        <v>2.1338198527658218E-2</v>
      </c>
      <c r="G191" s="99">
        <f t="shared" ref="G191:G213" si="3">IF($D$214=0,"",IF(D191="[for completion]","",IF(D191="","",D191/$D$214)))</f>
        <v>0.16031822565091611</v>
      </c>
    </row>
    <row r="192" spans="1:7">
      <c r="A192" s="13" t="s">
        <v>642</v>
      </c>
      <c r="B192" s="29" t="s">
        <v>1733</v>
      </c>
      <c r="C192" s="313">
        <v>59.550325190000002</v>
      </c>
      <c r="D192" s="13">
        <v>813</v>
      </c>
      <c r="E192" s="26"/>
      <c r="F192" s="99">
        <f t="shared" si="2"/>
        <v>5.2706839495460324E-2</v>
      </c>
      <c r="G192" s="99">
        <f t="shared" si="3"/>
        <v>0.19599807135969141</v>
      </c>
    </row>
    <row r="193" spans="1:7">
      <c r="A193" s="13" t="s">
        <v>643</v>
      </c>
      <c r="B193" s="29" t="s">
        <v>1734</v>
      </c>
      <c r="C193" s="313">
        <v>57.967495839999998</v>
      </c>
      <c r="D193" s="13">
        <v>466</v>
      </c>
      <c r="E193" s="26"/>
      <c r="F193" s="99">
        <f t="shared" si="2"/>
        <v>5.1305907892937971E-2</v>
      </c>
      <c r="G193" s="99">
        <f t="shared" si="3"/>
        <v>0.11234329797492767</v>
      </c>
    </row>
    <row r="194" spans="1:7">
      <c r="A194" s="13" t="s">
        <v>644</v>
      </c>
      <c r="B194" s="29" t="s">
        <v>1735</v>
      </c>
      <c r="C194" s="313">
        <v>53.154702210000004</v>
      </c>
      <c r="D194" s="13">
        <v>308</v>
      </c>
      <c r="E194" s="26"/>
      <c r="F194" s="99">
        <f t="shared" si="2"/>
        <v>4.7046197461939679E-2</v>
      </c>
      <c r="G194" s="99">
        <f t="shared" si="3"/>
        <v>7.4252651880424306E-2</v>
      </c>
    </row>
    <row r="195" spans="1:7">
      <c r="A195" s="13" t="s">
        <v>645</v>
      </c>
      <c r="B195" s="29" t="s">
        <v>1736</v>
      </c>
      <c r="C195" s="313">
        <v>47.960580640000003</v>
      </c>
      <c r="D195" s="13">
        <v>214</v>
      </c>
      <c r="E195" s="26"/>
      <c r="F195" s="99">
        <f t="shared" si="2"/>
        <v>4.2448981056547645E-2</v>
      </c>
      <c r="G195" s="99">
        <f t="shared" si="3"/>
        <v>5.1591128254580523E-2</v>
      </c>
    </row>
    <row r="196" spans="1:7">
      <c r="A196" s="13" t="s">
        <v>646</v>
      </c>
      <c r="B196" s="29" t="s">
        <v>1737</v>
      </c>
      <c r="C196" s="313">
        <v>41.556958559999998</v>
      </c>
      <c r="D196" s="13">
        <v>152</v>
      </c>
      <c r="E196" s="26"/>
      <c r="F196" s="99">
        <f t="shared" si="2"/>
        <v>3.6781259174538117E-2</v>
      </c>
      <c r="G196" s="99">
        <f t="shared" si="3"/>
        <v>3.6644165863066541E-2</v>
      </c>
    </row>
    <row r="197" spans="1:7">
      <c r="A197" s="13" t="s">
        <v>647</v>
      </c>
      <c r="B197" s="29" t="s">
        <v>1738</v>
      </c>
      <c r="C197" s="313">
        <v>835.28425256000003</v>
      </c>
      <c r="D197" s="13">
        <v>880</v>
      </c>
      <c r="E197" s="26"/>
      <c r="F197" s="99">
        <f t="shared" si="2"/>
        <v>0.73929391472338102</v>
      </c>
      <c r="G197" s="99">
        <f t="shared" si="3"/>
        <v>0.21215043394406943</v>
      </c>
    </row>
    <row r="198" spans="1:7">
      <c r="A198" s="13" t="s">
        <v>648</v>
      </c>
      <c r="B198" s="29"/>
      <c r="C198" s="94"/>
      <c r="D198" s="108"/>
      <c r="E198" s="26"/>
      <c r="F198" s="99" t="str">
        <f t="shared" si="2"/>
        <v/>
      </c>
      <c r="G198" s="99" t="str">
        <f t="shared" si="3"/>
        <v/>
      </c>
    </row>
    <row r="199" spans="1:7">
      <c r="A199" s="13" t="s">
        <v>649</v>
      </c>
      <c r="B199" s="29"/>
      <c r="C199" s="94"/>
      <c r="D199" s="108"/>
      <c r="E199" s="29"/>
      <c r="F199" s="99" t="str">
        <f t="shared" si="2"/>
        <v/>
      </c>
      <c r="G199" s="99" t="str">
        <f t="shared" si="3"/>
        <v/>
      </c>
    </row>
    <row r="200" spans="1:7">
      <c r="A200" s="13" t="s">
        <v>650</v>
      </c>
      <c r="B200" s="29"/>
      <c r="C200" s="94"/>
      <c r="D200" s="108"/>
      <c r="E200" s="29"/>
      <c r="F200" s="99" t="str">
        <f t="shared" si="2"/>
        <v/>
      </c>
      <c r="G200" s="99" t="str">
        <f t="shared" si="3"/>
        <v/>
      </c>
    </row>
    <row r="201" spans="1:7">
      <c r="A201" s="13" t="s">
        <v>651</v>
      </c>
      <c r="B201" s="29"/>
      <c r="C201" s="94"/>
      <c r="D201" s="108"/>
      <c r="E201" s="29"/>
      <c r="F201" s="99" t="str">
        <f t="shared" si="2"/>
        <v/>
      </c>
      <c r="G201" s="99" t="str">
        <f t="shared" si="3"/>
        <v/>
      </c>
    </row>
    <row r="202" spans="1:7">
      <c r="A202" s="13" t="s">
        <v>652</v>
      </c>
      <c r="B202" s="29"/>
      <c r="C202" s="94"/>
      <c r="D202" s="108"/>
      <c r="E202" s="29"/>
      <c r="F202" s="99" t="str">
        <f t="shared" si="2"/>
        <v/>
      </c>
      <c r="G202" s="99" t="str">
        <f t="shared" si="3"/>
        <v/>
      </c>
    </row>
    <row r="203" spans="1:7">
      <c r="A203" s="13" t="s">
        <v>653</v>
      </c>
      <c r="B203" s="29"/>
      <c r="C203" s="94"/>
      <c r="D203" s="108"/>
      <c r="E203" s="29"/>
      <c r="F203" s="99" t="str">
        <f t="shared" si="2"/>
        <v/>
      </c>
      <c r="G203" s="99" t="str">
        <f t="shared" si="3"/>
        <v/>
      </c>
    </row>
    <row r="204" spans="1:7">
      <c r="A204" s="13" t="s">
        <v>654</v>
      </c>
      <c r="B204" s="29"/>
      <c r="C204" s="94"/>
      <c r="D204" s="108"/>
      <c r="E204" s="29"/>
      <c r="F204" s="99" t="str">
        <f t="shared" si="2"/>
        <v/>
      </c>
      <c r="G204" s="99" t="str">
        <f t="shared" si="3"/>
        <v/>
      </c>
    </row>
    <row r="205" spans="1:7">
      <c r="A205" s="13" t="s">
        <v>655</v>
      </c>
      <c r="B205" s="29"/>
      <c r="C205" s="94"/>
      <c r="D205" s="108"/>
      <c r="F205" s="99" t="str">
        <f t="shared" si="2"/>
        <v/>
      </c>
      <c r="G205" s="99" t="str">
        <f t="shared" si="3"/>
        <v/>
      </c>
    </row>
    <row r="206" spans="1:7">
      <c r="A206" s="13" t="s">
        <v>656</v>
      </c>
      <c r="B206" s="29"/>
      <c r="C206" s="94"/>
      <c r="D206" s="108"/>
      <c r="E206" s="84"/>
      <c r="F206" s="99" t="str">
        <f t="shared" si="2"/>
        <v/>
      </c>
      <c r="G206" s="99" t="str">
        <f t="shared" si="3"/>
        <v/>
      </c>
    </row>
    <row r="207" spans="1:7">
      <c r="A207" s="13" t="s">
        <v>657</v>
      </c>
      <c r="B207" s="29"/>
      <c r="C207" s="94"/>
      <c r="D207" s="108"/>
      <c r="E207" s="84"/>
      <c r="F207" s="99" t="str">
        <f t="shared" si="2"/>
        <v/>
      </c>
      <c r="G207" s="99" t="str">
        <f t="shared" si="3"/>
        <v/>
      </c>
    </row>
    <row r="208" spans="1:7">
      <c r="A208" s="13" t="s">
        <v>658</v>
      </c>
      <c r="B208" s="29"/>
      <c r="C208" s="94"/>
      <c r="D208" s="108"/>
      <c r="E208" s="84"/>
      <c r="F208" s="99" t="str">
        <f t="shared" si="2"/>
        <v/>
      </c>
      <c r="G208" s="99" t="str">
        <f t="shared" si="3"/>
        <v/>
      </c>
    </row>
    <row r="209" spans="1:7">
      <c r="A209" s="13" t="s">
        <v>659</v>
      </c>
      <c r="B209" s="29"/>
      <c r="C209" s="94"/>
      <c r="D209" s="108"/>
      <c r="E209" s="84"/>
      <c r="F209" s="99" t="str">
        <f t="shared" si="2"/>
        <v/>
      </c>
      <c r="G209" s="99" t="str">
        <f t="shared" si="3"/>
        <v/>
      </c>
    </row>
    <row r="210" spans="1:7">
      <c r="A210" s="13" t="s">
        <v>660</v>
      </c>
      <c r="B210" s="29"/>
      <c r="C210" s="94"/>
      <c r="D210" s="108"/>
      <c r="E210" s="84"/>
      <c r="F210" s="99" t="str">
        <f t="shared" si="2"/>
        <v/>
      </c>
      <c r="G210" s="99" t="str">
        <f t="shared" si="3"/>
        <v/>
      </c>
    </row>
    <row r="211" spans="1:7">
      <c r="A211" s="13" t="s">
        <v>661</v>
      </c>
      <c r="B211" s="29"/>
      <c r="C211" s="94"/>
      <c r="D211" s="108"/>
      <c r="E211" s="84"/>
      <c r="F211" s="99" t="str">
        <f t="shared" si="2"/>
        <v/>
      </c>
      <c r="G211" s="99" t="str">
        <f t="shared" si="3"/>
        <v/>
      </c>
    </row>
    <row r="212" spans="1:7">
      <c r="A212" s="13" t="s">
        <v>662</v>
      </c>
      <c r="B212" s="29"/>
      <c r="C212" s="94"/>
      <c r="D212" s="108"/>
      <c r="E212" s="84"/>
      <c r="F212" s="99" t="str">
        <f t="shared" si="2"/>
        <v/>
      </c>
      <c r="G212" s="99" t="str">
        <f t="shared" si="3"/>
        <v/>
      </c>
    </row>
    <row r="213" spans="1:7">
      <c r="A213" s="13" t="s">
        <v>663</v>
      </c>
      <c r="B213" s="29"/>
      <c r="C213" s="94"/>
      <c r="D213" s="108"/>
      <c r="E213" s="84"/>
      <c r="F213" s="99" t="str">
        <f t="shared" si="2"/>
        <v/>
      </c>
      <c r="G213" s="99" t="str">
        <f t="shared" si="3"/>
        <v/>
      </c>
    </row>
    <row r="214" spans="1:7">
      <c r="A214" s="13" t="s">
        <v>664</v>
      </c>
      <c r="B214" s="38" t="s">
        <v>96</v>
      </c>
      <c r="C214" s="95">
        <f>SUM(C190:C213)</f>
        <v>1129.84056263</v>
      </c>
      <c r="D214" s="36">
        <f>SUM(D190:D213)</f>
        <v>4148</v>
      </c>
      <c r="E214" s="84"/>
      <c r="F214" s="109">
        <f>SUM(F190:F213)</f>
        <v>1</v>
      </c>
      <c r="G214" s="109">
        <f>SUM(G190:G213)</f>
        <v>1</v>
      </c>
    </row>
    <row r="215" spans="1:7" ht="15" customHeight="1">
      <c r="A215" s="31"/>
      <c r="B215" s="75" t="s">
        <v>665</v>
      </c>
      <c r="C215" s="31" t="s">
        <v>634</v>
      </c>
      <c r="D215" s="31" t="s">
        <v>635</v>
      </c>
      <c r="E215" s="33"/>
      <c r="F215" s="31" t="s">
        <v>463</v>
      </c>
      <c r="G215" s="31" t="s">
        <v>636</v>
      </c>
    </row>
    <row r="216" spans="1:7">
      <c r="A216" s="13" t="s">
        <v>666</v>
      </c>
      <c r="B216" s="13" t="s">
        <v>667</v>
      </c>
      <c r="C216" s="91">
        <v>0.20968000000000001</v>
      </c>
      <c r="F216" s="107"/>
      <c r="G216" s="107"/>
    </row>
    <row r="217" spans="1:7">
      <c r="F217" s="107"/>
      <c r="G217" s="107"/>
    </row>
    <row r="218" spans="1:7">
      <c r="B218" s="29" t="s">
        <v>668</v>
      </c>
      <c r="F218" s="107"/>
      <c r="G218" s="107"/>
    </row>
    <row r="219" spans="1:7">
      <c r="A219" s="13" t="s">
        <v>669</v>
      </c>
      <c r="B219" s="13" t="s">
        <v>670</v>
      </c>
      <c r="C219" s="94">
        <v>996.30738971000005</v>
      </c>
      <c r="D219" s="108">
        <v>3613</v>
      </c>
      <c r="F219" s="99">
        <f t="shared" ref="F219:F233" si="4">IF($C$227=0,"",IF(C219="[for completion]","",C219/$C$227))</f>
        <v>0.8735721898449712</v>
      </c>
      <c r="G219" s="99">
        <f t="shared" ref="G219:G233" si="5">IF($D$227=0,"",IF(D219="[for completion]","",D219/$D$227))</f>
        <v>0.8708122439141962</v>
      </c>
    </row>
    <row r="220" spans="1:7">
      <c r="A220" s="13" t="s">
        <v>671</v>
      </c>
      <c r="B220" s="13" t="s">
        <v>672</v>
      </c>
      <c r="C220" s="94">
        <v>63.084549279999997</v>
      </c>
      <c r="D220" s="108">
        <v>153</v>
      </c>
      <c r="F220" s="99">
        <f t="shared" si="4"/>
        <v>5.5313157795560883E-2</v>
      </c>
      <c r="G220" s="99">
        <f t="shared" si="5"/>
        <v>3.6876355748373099E-2</v>
      </c>
    </row>
    <row r="221" spans="1:7">
      <c r="A221" s="13" t="s">
        <v>673</v>
      </c>
      <c r="B221" s="13" t="s">
        <v>674</v>
      </c>
      <c r="C221" s="94">
        <v>27.889193599999999</v>
      </c>
      <c r="D221" s="108">
        <v>119</v>
      </c>
      <c r="F221" s="99">
        <f t="shared" si="4"/>
        <v>2.445352125035816E-2</v>
      </c>
      <c r="G221" s="99">
        <f t="shared" si="5"/>
        <v>2.8681610026512414E-2</v>
      </c>
    </row>
    <row r="222" spans="1:7">
      <c r="A222" s="13" t="s">
        <v>675</v>
      </c>
      <c r="B222" s="13" t="s">
        <v>676</v>
      </c>
      <c r="C222" s="94">
        <v>25.477144240000001</v>
      </c>
      <c r="D222" s="108">
        <v>100</v>
      </c>
      <c r="F222" s="99">
        <f t="shared" si="4"/>
        <v>2.2338612475022585E-2</v>
      </c>
      <c r="G222" s="99">
        <f t="shared" si="5"/>
        <v>2.4102193299590263E-2</v>
      </c>
    </row>
    <row r="223" spans="1:7">
      <c r="A223" s="13" t="s">
        <v>677</v>
      </c>
      <c r="B223" s="13" t="s">
        <v>678</v>
      </c>
      <c r="C223" s="94">
        <v>9.3112690300000001</v>
      </c>
      <c r="D223" s="108">
        <v>57</v>
      </c>
      <c r="F223" s="99">
        <f t="shared" si="4"/>
        <v>8.164212933460608E-3</v>
      </c>
      <c r="G223" s="99">
        <f t="shared" si="5"/>
        <v>1.3738250180766449E-2</v>
      </c>
    </row>
    <row r="224" spans="1:7">
      <c r="A224" s="13" t="s">
        <v>679</v>
      </c>
      <c r="B224" s="13" t="s">
        <v>680</v>
      </c>
      <c r="C224" s="94">
        <v>9.9421072299999995</v>
      </c>
      <c r="D224" s="108">
        <v>58</v>
      </c>
      <c r="F224" s="99">
        <f t="shared" si="4"/>
        <v>8.7173381170169255E-3</v>
      </c>
      <c r="G224" s="99">
        <f t="shared" si="5"/>
        <v>1.3979272113762353E-2</v>
      </c>
    </row>
    <row r="225" spans="1:7">
      <c r="A225" s="13" t="s">
        <v>681</v>
      </c>
      <c r="B225" s="13" t="s">
        <v>682</v>
      </c>
      <c r="C225" s="94">
        <v>8.4864091100000003</v>
      </c>
      <c r="D225" s="108">
        <v>49</v>
      </c>
      <c r="F225" s="99">
        <f t="shared" si="4"/>
        <v>7.4409675836098069E-3</v>
      </c>
      <c r="G225" s="99">
        <f t="shared" si="5"/>
        <v>1.1810074716799228E-2</v>
      </c>
    </row>
    <row r="226" spans="1:7">
      <c r="A226" s="13" t="s">
        <v>683</v>
      </c>
      <c r="B226" s="13" t="s">
        <v>684</v>
      </c>
      <c r="C226" s="94">
        <v>0</v>
      </c>
      <c r="D226" s="108">
        <v>0</v>
      </c>
      <c r="F226" s="99">
        <f t="shared" si="4"/>
        <v>0</v>
      </c>
      <c r="G226" s="99">
        <f t="shared" si="5"/>
        <v>0</v>
      </c>
    </row>
    <row r="227" spans="1:7">
      <c r="A227" s="13" t="s">
        <v>685</v>
      </c>
      <c r="B227" s="38" t="s">
        <v>96</v>
      </c>
      <c r="C227" s="94">
        <f>SUM(C219:C226)</f>
        <v>1140.4980621999998</v>
      </c>
      <c r="D227" s="108">
        <f>SUM(D219:D226)</f>
        <v>4149</v>
      </c>
      <c r="F227" s="91">
        <f>SUM(F219:F226)</f>
        <v>1.0000000000000002</v>
      </c>
      <c r="G227" s="91">
        <f>SUM(G219:G226)</f>
        <v>1</v>
      </c>
    </row>
    <row r="228" spans="1:7" outlineLevel="1">
      <c r="A228" s="13" t="s">
        <v>686</v>
      </c>
      <c r="B228" s="40" t="s">
        <v>687</v>
      </c>
      <c r="C228" s="94"/>
      <c r="D228" s="108"/>
      <c r="F228" s="99">
        <f t="shared" si="4"/>
        <v>0</v>
      </c>
      <c r="G228" s="99">
        <f t="shared" si="5"/>
        <v>0</v>
      </c>
    </row>
    <row r="229" spans="1:7" outlineLevel="1">
      <c r="A229" s="13" t="s">
        <v>688</v>
      </c>
      <c r="B229" s="40" t="s">
        <v>689</v>
      </c>
      <c r="C229" s="94"/>
      <c r="D229" s="108"/>
      <c r="F229" s="99">
        <f t="shared" si="4"/>
        <v>0</v>
      </c>
      <c r="G229" s="99">
        <f t="shared" si="5"/>
        <v>0</v>
      </c>
    </row>
    <row r="230" spans="1:7" outlineLevel="1">
      <c r="A230" s="13" t="s">
        <v>690</v>
      </c>
      <c r="B230" s="40" t="s">
        <v>691</v>
      </c>
      <c r="C230" s="94"/>
      <c r="D230" s="108"/>
      <c r="F230" s="99">
        <f t="shared" si="4"/>
        <v>0</v>
      </c>
      <c r="G230" s="99">
        <f t="shared" si="5"/>
        <v>0</v>
      </c>
    </row>
    <row r="231" spans="1:7" outlineLevel="1">
      <c r="A231" s="13" t="s">
        <v>692</v>
      </c>
      <c r="B231" s="40" t="s">
        <v>693</v>
      </c>
      <c r="C231" s="94"/>
      <c r="D231" s="108"/>
      <c r="F231" s="99">
        <f t="shared" si="4"/>
        <v>0</v>
      </c>
      <c r="G231" s="99">
        <f t="shared" si="5"/>
        <v>0</v>
      </c>
    </row>
    <row r="232" spans="1:7" outlineLevel="1">
      <c r="A232" s="13" t="s">
        <v>694</v>
      </c>
      <c r="B232" s="40" t="s">
        <v>695</v>
      </c>
      <c r="C232" s="94"/>
      <c r="D232" s="108"/>
      <c r="F232" s="99">
        <f t="shared" si="4"/>
        <v>0</v>
      </c>
      <c r="G232" s="99">
        <f t="shared" si="5"/>
        <v>0</v>
      </c>
    </row>
    <row r="233" spans="1:7" outlineLevel="1">
      <c r="A233" s="13" t="s">
        <v>696</v>
      </c>
      <c r="B233" s="40" t="s">
        <v>697</v>
      </c>
      <c r="C233" s="94"/>
      <c r="D233" s="108"/>
      <c r="F233" s="99">
        <f t="shared" si="4"/>
        <v>0</v>
      </c>
      <c r="G233" s="99">
        <f t="shared" si="5"/>
        <v>0</v>
      </c>
    </row>
    <row r="234" spans="1:7" outlineLevel="1">
      <c r="A234" s="13" t="s">
        <v>698</v>
      </c>
      <c r="B234" s="40"/>
      <c r="F234" s="99"/>
      <c r="G234" s="99"/>
    </row>
    <row r="235" spans="1:7" outlineLevel="1">
      <c r="A235" s="13" t="s">
        <v>699</v>
      </c>
      <c r="B235" s="40"/>
      <c r="F235" s="99"/>
      <c r="G235" s="99"/>
    </row>
    <row r="236" spans="1:7" outlineLevel="1">
      <c r="A236" s="13" t="s">
        <v>700</v>
      </c>
      <c r="B236" s="40"/>
      <c r="F236" s="99"/>
      <c r="G236" s="99"/>
    </row>
    <row r="237" spans="1:7" ht="15" customHeight="1">
      <c r="A237" s="31"/>
      <c r="B237" s="75" t="s">
        <v>701</v>
      </c>
      <c r="C237" s="31" t="s">
        <v>634</v>
      </c>
      <c r="D237" s="31" t="s">
        <v>635</v>
      </c>
      <c r="E237" s="33"/>
      <c r="F237" s="31" t="s">
        <v>463</v>
      </c>
      <c r="G237" s="31" t="s">
        <v>636</v>
      </c>
    </row>
    <row r="238" spans="1:7">
      <c r="A238" s="13" t="s">
        <v>702</v>
      </c>
      <c r="B238" s="13" t="s">
        <v>667</v>
      </c>
      <c r="C238" s="91">
        <v>0.21506</v>
      </c>
      <c r="F238" s="107"/>
      <c r="G238" s="107"/>
    </row>
    <row r="239" spans="1:7">
      <c r="F239" s="107"/>
      <c r="G239" s="107"/>
    </row>
    <row r="240" spans="1:7">
      <c r="B240" s="29" t="s">
        <v>668</v>
      </c>
      <c r="F240" s="107"/>
      <c r="G240" s="107"/>
    </row>
    <row r="241" spans="1:7">
      <c r="A241" s="13" t="s">
        <v>703</v>
      </c>
      <c r="B241" s="13" t="s">
        <v>670</v>
      </c>
      <c r="C241" s="94">
        <v>1006.23217262</v>
      </c>
      <c r="D241" s="108">
        <v>3618</v>
      </c>
      <c r="F241" s="99">
        <f>IF($C$249=0,"",IF(C241="[Mark as ND1 if not relevant]","",C241/$C$249))</f>
        <v>0.88227433782657783</v>
      </c>
      <c r="G241" s="99">
        <f>IF($D$249=0,"",IF(D241="[Mark as ND1 if not relevant]","",D241/$D$249))</f>
        <v>0.87201735357917576</v>
      </c>
    </row>
    <row r="242" spans="1:7">
      <c r="A242" s="13" t="s">
        <v>704</v>
      </c>
      <c r="B242" s="13" t="s">
        <v>672</v>
      </c>
      <c r="C242" s="94">
        <v>44.668883270000002</v>
      </c>
      <c r="D242" s="108">
        <v>137</v>
      </c>
      <c r="F242" s="99">
        <f t="shared" ref="F242:F248" si="6">IF($C$249=0,"",IF(C242="[Mark as ND1 if not relevant]","",C242/$C$249))</f>
        <v>3.9166119391588046E-2</v>
      </c>
      <c r="G242" s="99">
        <f t="shared" ref="G242:G248" si="7">IF($D$249=0,"",IF(D242="[Mark as ND1 if not relevant]","",D242/$D$249))</f>
        <v>3.302000482043866E-2</v>
      </c>
    </row>
    <row r="243" spans="1:7">
      <c r="A243" s="13" t="s">
        <v>705</v>
      </c>
      <c r="B243" s="13" t="s">
        <v>674</v>
      </c>
      <c r="C243" s="94">
        <v>28.422617729999999</v>
      </c>
      <c r="D243" s="108">
        <v>103</v>
      </c>
      <c r="F243" s="99">
        <f t="shared" si="6"/>
        <v>2.4921232812244582E-2</v>
      </c>
      <c r="G243" s="99">
        <f t="shared" si="7"/>
        <v>2.4825259098577971E-2</v>
      </c>
    </row>
    <row r="244" spans="1:7">
      <c r="A244" s="13" t="s">
        <v>706</v>
      </c>
      <c r="B244" s="13" t="s">
        <v>676</v>
      </c>
      <c r="C244" s="94">
        <v>28.52443091</v>
      </c>
      <c r="D244" s="108">
        <v>101</v>
      </c>
      <c r="F244" s="99">
        <f t="shared" si="6"/>
        <v>2.5010503617145036E-2</v>
      </c>
      <c r="G244" s="99">
        <f t="shared" si="7"/>
        <v>2.4343215232586167E-2</v>
      </c>
    </row>
    <row r="245" spans="1:7">
      <c r="A245" s="13" t="s">
        <v>707</v>
      </c>
      <c r="B245" s="13" t="s">
        <v>678</v>
      </c>
      <c r="C245" s="94">
        <v>10.571218549999999</v>
      </c>
      <c r="D245" s="108">
        <v>63</v>
      </c>
      <c r="F245" s="99">
        <f t="shared" si="6"/>
        <v>9.2689491550808183E-3</v>
      </c>
      <c r="G245" s="99">
        <f t="shared" si="7"/>
        <v>1.5184381778741865E-2</v>
      </c>
    </row>
    <row r="246" spans="1:7">
      <c r="A246" s="13" t="s">
        <v>708</v>
      </c>
      <c r="B246" s="13" t="s">
        <v>680</v>
      </c>
      <c r="C246" s="94">
        <v>11.66958793</v>
      </c>
      <c r="D246" s="108">
        <v>69</v>
      </c>
      <c r="F246" s="99">
        <f t="shared" si="6"/>
        <v>1.0232010309153512E-2</v>
      </c>
      <c r="G246" s="99">
        <f t="shared" si="7"/>
        <v>1.6630513376717282E-2</v>
      </c>
    </row>
    <row r="247" spans="1:7">
      <c r="A247" s="13" t="s">
        <v>709</v>
      </c>
      <c r="B247" s="13" t="s">
        <v>682</v>
      </c>
      <c r="C247" s="94">
        <v>8.6423702000000002</v>
      </c>
      <c r="D247" s="108">
        <v>50</v>
      </c>
      <c r="F247" s="99">
        <f t="shared" si="6"/>
        <v>7.5777158124486653E-3</v>
      </c>
      <c r="G247" s="99">
        <f t="shared" si="7"/>
        <v>1.2051096649795132E-2</v>
      </c>
    </row>
    <row r="248" spans="1:7">
      <c r="A248" s="13" t="s">
        <v>710</v>
      </c>
      <c r="B248" s="13" t="s">
        <v>684</v>
      </c>
      <c r="C248" s="94">
        <v>1.76678099</v>
      </c>
      <c r="D248" s="108">
        <v>8</v>
      </c>
      <c r="F248" s="99">
        <f t="shared" si="6"/>
        <v>1.5491310757616826E-3</v>
      </c>
      <c r="G248" s="99">
        <f t="shared" si="7"/>
        <v>1.9281754639672211E-3</v>
      </c>
    </row>
    <row r="249" spans="1:7">
      <c r="A249" s="13" t="s">
        <v>711</v>
      </c>
      <c r="B249" s="38" t="s">
        <v>96</v>
      </c>
      <c r="C249" s="94">
        <f>SUM(C241:C248)</f>
        <v>1140.4980621999998</v>
      </c>
      <c r="D249" s="108">
        <f>SUM(D241:D248)</f>
        <v>4149</v>
      </c>
      <c r="F249" s="91">
        <f>SUM(F241:F248)</f>
        <v>1.0000000000000002</v>
      </c>
      <c r="G249" s="91">
        <f>SUM(G241:G248)</f>
        <v>1</v>
      </c>
    </row>
    <row r="250" spans="1:7" outlineLevel="1">
      <c r="A250" s="13" t="s">
        <v>712</v>
      </c>
      <c r="B250" s="40" t="s">
        <v>687</v>
      </c>
      <c r="C250" s="94"/>
      <c r="D250" s="108"/>
      <c r="F250" s="99">
        <f t="shared" ref="F250:F255" si="8">IF($C$249=0,"",IF(C250="[for completion]","",C250/$C$249))</f>
        <v>0</v>
      </c>
      <c r="G250" s="99">
        <f t="shared" ref="G250:G255" si="9">IF($D$249=0,"",IF(D250="[for completion]","",D250/$D$249))</f>
        <v>0</v>
      </c>
    </row>
    <row r="251" spans="1:7" outlineLevel="1">
      <c r="A251" s="13" t="s">
        <v>713</v>
      </c>
      <c r="B251" s="40" t="s">
        <v>689</v>
      </c>
      <c r="C251" s="94"/>
      <c r="D251" s="108"/>
      <c r="F251" s="99">
        <f t="shared" si="8"/>
        <v>0</v>
      </c>
      <c r="G251" s="99">
        <f t="shared" si="9"/>
        <v>0</v>
      </c>
    </row>
    <row r="252" spans="1:7" outlineLevel="1">
      <c r="A252" s="13" t="s">
        <v>714</v>
      </c>
      <c r="B252" s="40" t="s">
        <v>691</v>
      </c>
      <c r="C252" s="94"/>
      <c r="D252" s="108"/>
      <c r="F252" s="99">
        <f t="shared" si="8"/>
        <v>0</v>
      </c>
      <c r="G252" s="99">
        <f t="shared" si="9"/>
        <v>0</v>
      </c>
    </row>
    <row r="253" spans="1:7" outlineLevel="1">
      <c r="A253" s="13" t="s">
        <v>715</v>
      </c>
      <c r="B253" s="40" t="s">
        <v>693</v>
      </c>
      <c r="C253" s="94"/>
      <c r="D253" s="108"/>
      <c r="F253" s="99">
        <f t="shared" si="8"/>
        <v>0</v>
      </c>
      <c r="G253" s="99">
        <f t="shared" si="9"/>
        <v>0</v>
      </c>
    </row>
    <row r="254" spans="1:7" outlineLevel="1">
      <c r="A254" s="13" t="s">
        <v>716</v>
      </c>
      <c r="B254" s="40" t="s">
        <v>695</v>
      </c>
      <c r="C254" s="94"/>
      <c r="D254" s="108"/>
      <c r="F254" s="99">
        <f t="shared" si="8"/>
        <v>0</v>
      </c>
      <c r="G254" s="99">
        <f t="shared" si="9"/>
        <v>0</v>
      </c>
    </row>
    <row r="255" spans="1:7" outlineLevel="1">
      <c r="A255" s="13" t="s">
        <v>717</v>
      </c>
      <c r="B255" s="40" t="s">
        <v>697</v>
      </c>
      <c r="C255" s="94"/>
      <c r="D255" s="108"/>
      <c r="F255" s="99">
        <f t="shared" si="8"/>
        <v>0</v>
      </c>
      <c r="G255" s="99">
        <f t="shared" si="9"/>
        <v>0</v>
      </c>
    </row>
    <row r="256" spans="1:7" outlineLevel="1">
      <c r="A256" s="13" t="s">
        <v>718</v>
      </c>
      <c r="B256" s="40"/>
      <c r="F256" s="37"/>
      <c r="G256" s="37"/>
    </row>
    <row r="257" spans="1:14" outlineLevel="1">
      <c r="A257" s="13" t="s">
        <v>719</v>
      </c>
      <c r="B257" s="40"/>
      <c r="F257" s="37"/>
      <c r="G257" s="37"/>
    </row>
    <row r="258" spans="1:14" outlineLevel="1">
      <c r="A258" s="13" t="s">
        <v>720</v>
      </c>
      <c r="B258" s="40"/>
      <c r="F258" s="37"/>
      <c r="G258" s="37"/>
    </row>
    <row r="259" spans="1:14" ht="15" customHeight="1">
      <c r="A259" s="31"/>
      <c r="B259" s="75" t="s">
        <v>721</v>
      </c>
      <c r="C259" s="31" t="s">
        <v>463</v>
      </c>
      <c r="D259" s="31"/>
      <c r="E259" s="33"/>
      <c r="F259" s="31"/>
      <c r="G259" s="31"/>
    </row>
    <row r="260" spans="1:14">
      <c r="A260" s="13" t="s">
        <v>722</v>
      </c>
      <c r="B260" s="13" t="s">
        <v>723</v>
      </c>
      <c r="C260" s="91">
        <v>0.96745999999999999</v>
      </c>
      <c r="E260" s="84"/>
      <c r="F260" s="84"/>
      <c r="G260" s="84"/>
    </row>
    <row r="261" spans="1:14">
      <c r="A261" s="13" t="s">
        <v>724</v>
      </c>
      <c r="B261" s="13" t="s">
        <v>725</v>
      </c>
      <c r="C261" s="91">
        <v>5.0600000000000003E-3</v>
      </c>
      <c r="E261" s="84"/>
      <c r="F261" s="84"/>
    </row>
    <row r="262" spans="1:14">
      <c r="A262" s="13" t="s">
        <v>726</v>
      </c>
      <c r="B262" s="13" t="s">
        <v>727</v>
      </c>
      <c r="C262" s="91">
        <v>1.1089999999999999E-2</v>
      </c>
      <c r="E262" s="84"/>
      <c r="F262" s="84"/>
    </row>
    <row r="263" spans="1:14">
      <c r="A263" s="13" t="s">
        <v>728</v>
      </c>
      <c r="B263" s="13" t="s">
        <v>1324</v>
      </c>
      <c r="C263" s="91">
        <v>1.5429999999999999E-2</v>
      </c>
      <c r="E263" s="84"/>
      <c r="F263" s="84"/>
    </row>
    <row r="264" spans="1:14">
      <c r="A264" s="13" t="s">
        <v>988</v>
      </c>
      <c r="B264" s="29" t="s">
        <v>980</v>
      </c>
      <c r="C264" s="91">
        <v>0</v>
      </c>
      <c r="D264" s="26"/>
      <c r="E264" s="26"/>
      <c r="F264" s="44"/>
      <c r="G264" s="44"/>
      <c r="H264" s="11"/>
      <c r="I264" s="13"/>
      <c r="J264" s="13"/>
      <c r="K264" s="13"/>
      <c r="L264" s="11"/>
      <c r="M264" s="11"/>
      <c r="N264" s="11"/>
    </row>
    <row r="265" spans="1:14">
      <c r="A265" s="13" t="s">
        <v>1325</v>
      </c>
      <c r="B265" s="13" t="s">
        <v>94</v>
      </c>
      <c r="C265" s="91">
        <v>9.6000000000000002E-4</v>
      </c>
      <c r="E265" s="84"/>
      <c r="F265" s="84"/>
    </row>
    <row r="266" spans="1:14" outlineLevel="1">
      <c r="A266" s="13" t="s">
        <v>729</v>
      </c>
      <c r="B266" s="40" t="s">
        <v>731</v>
      </c>
      <c r="C266" s="110"/>
      <c r="E266" s="84"/>
      <c r="F266" s="84"/>
    </row>
    <row r="267" spans="1:14" outlineLevel="1">
      <c r="A267" s="13" t="s">
        <v>730</v>
      </c>
      <c r="B267" s="40" t="s">
        <v>733</v>
      </c>
      <c r="C267" s="91"/>
      <c r="E267" s="84"/>
      <c r="F267" s="84"/>
    </row>
    <row r="268" spans="1:14" outlineLevel="1">
      <c r="A268" s="13" t="s">
        <v>732</v>
      </c>
      <c r="B268" s="40" t="s">
        <v>735</v>
      </c>
      <c r="C268" s="91"/>
      <c r="E268" s="84"/>
      <c r="F268" s="84"/>
    </row>
    <row r="269" spans="1:14" outlineLevel="1">
      <c r="A269" s="13" t="s">
        <v>734</v>
      </c>
      <c r="B269" s="40" t="s">
        <v>737</v>
      </c>
      <c r="C269" s="91"/>
      <c r="E269" s="84"/>
      <c r="F269" s="84"/>
    </row>
    <row r="270" spans="1:14" outlineLevel="1">
      <c r="A270" s="13" t="s">
        <v>736</v>
      </c>
      <c r="B270" s="40" t="s">
        <v>98</v>
      </c>
      <c r="C270" s="91"/>
      <c r="E270" s="84"/>
      <c r="F270" s="84"/>
    </row>
    <row r="271" spans="1:14" outlineLevel="1">
      <c r="A271" s="13" t="s">
        <v>738</v>
      </c>
      <c r="B271" s="40" t="s">
        <v>98</v>
      </c>
      <c r="C271" s="91"/>
      <c r="E271" s="84"/>
      <c r="F271" s="84"/>
    </row>
    <row r="272" spans="1:14" outlineLevel="1">
      <c r="A272" s="13" t="s">
        <v>739</v>
      </c>
      <c r="B272" s="40" t="s">
        <v>98</v>
      </c>
      <c r="C272" s="91"/>
      <c r="E272" s="84"/>
      <c r="F272" s="84"/>
    </row>
    <row r="273" spans="1:7" outlineLevel="1">
      <c r="A273" s="13" t="s">
        <v>740</v>
      </c>
      <c r="B273" s="40" t="s">
        <v>98</v>
      </c>
      <c r="C273" s="91"/>
      <c r="E273" s="84"/>
      <c r="F273" s="84"/>
    </row>
    <row r="274" spans="1:7" outlineLevel="1">
      <c r="A274" s="13" t="s">
        <v>741</v>
      </c>
      <c r="B274" s="40" t="s">
        <v>98</v>
      </c>
      <c r="C274" s="91"/>
      <c r="E274" s="84"/>
      <c r="F274" s="84"/>
    </row>
    <row r="275" spans="1:7" outlineLevel="1">
      <c r="A275" s="13" t="s">
        <v>742</v>
      </c>
      <c r="B275" s="40" t="s">
        <v>98</v>
      </c>
      <c r="C275" s="91"/>
      <c r="E275" s="84"/>
      <c r="F275" s="84"/>
    </row>
    <row r="276" spans="1:7" ht="15" customHeight="1">
      <c r="A276" s="31"/>
      <c r="B276" s="75" t="s">
        <v>743</v>
      </c>
      <c r="C276" s="31" t="s">
        <v>463</v>
      </c>
      <c r="D276" s="31"/>
      <c r="E276" s="33"/>
      <c r="F276" s="31"/>
      <c r="G276" s="34"/>
    </row>
    <row r="277" spans="1:7">
      <c r="A277" s="13" t="s">
        <v>7</v>
      </c>
      <c r="B277" s="13" t="s">
        <v>981</v>
      </c>
      <c r="C277" s="91">
        <v>0.75249999999999995</v>
      </c>
      <c r="E277" s="11"/>
      <c r="F277" s="11"/>
    </row>
    <row r="278" spans="1:7">
      <c r="A278" s="13" t="s">
        <v>744</v>
      </c>
      <c r="B278" s="13" t="s">
        <v>745</v>
      </c>
      <c r="C278" s="91">
        <v>0</v>
      </c>
      <c r="E278" s="11"/>
      <c r="F278" s="11"/>
    </row>
    <row r="279" spans="1:7">
      <c r="A279" s="13" t="s">
        <v>746</v>
      </c>
      <c r="B279" s="13" t="s">
        <v>94</v>
      </c>
      <c r="C279" s="91">
        <v>0</v>
      </c>
      <c r="E279" s="11"/>
      <c r="F279" s="11"/>
    </row>
    <row r="280" spans="1:7" outlineLevel="1">
      <c r="A280" s="13" t="s">
        <v>747</v>
      </c>
      <c r="C280" s="91"/>
      <c r="E280" s="11"/>
      <c r="F280" s="11"/>
    </row>
    <row r="281" spans="1:7" outlineLevel="1">
      <c r="A281" s="13" t="s">
        <v>748</v>
      </c>
      <c r="C281" s="91"/>
      <c r="E281" s="11"/>
      <c r="F281" s="11"/>
    </row>
    <row r="282" spans="1:7" outlineLevel="1">
      <c r="A282" s="13" t="s">
        <v>749</v>
      </c>
      <c r="C282" s="91"/>
      <c r="E282" s="11"/>
      <c r="F282" s="11"/>
    </row>
    <row r="283" spans="1:7" outlineLevel="1">
      <c r="A283" s="13" t="s">
        <v>750</v>
      </c>
      <c r="C283" s="91"/>
      <c r="E283" s="11"/>
      <c r="F283" s="11"/>
    </row>
    <row r="284" spans="1:7" outlineLevel="1">
      <c r="A284" s="13" t="s">
        <v>751</v>
      </c>
      <c r="C284" s="91"/>
      <c r="E284" s="11"/>
      <c r="F284" s="11"/>
    </row>
    <row r="285" spans="1:7" outlineLevel="1">
      <c r="A285" s="13" t="s">
        <v>752</v>
      </c>
      <c r="C285" s="91"/>
      <c r="E285" s="11"/>
      <c r="F285" s="11"/>
    </row>
    <row r="286" spans="1:7" customFormat="1">
      <c r="A286" s="32"/>
      <c r="B286" s="32" t="s">
        <v>1362</v>
      </c>
      <c r="C286" s="32" t="s">
        <v>61</v>
      </c>
      <c r="D286" s="32" t="s">
        <v>1206</v>
      </c>
      <c r="E286" s="32"/>
      <c r="F286" s="32" t="s">
        <v>463</v>
      </c>
      <c r="G286" s="32" t="s">
        <v>1210</v>
      </c>
    </row>
    <row r="287" spans="1:7" customFormat="1">
      <c r="A287" s="13" t="s">
        <v>1212</v>
      </c>
      <c r="B287" s="29"/>
      <c r="C287" s="94" t="s">
        <v>31</v>
      </c>
      <c r="D287" s="94" t="s">
        <v>31</v>
      </c>
      <c r="E287" s="18"/>
      <c r="F287" s="99" t="str">
        <f>IF($C$305=0,"",IF(C287="[For completion]","",C287/$C$305))</f>
        <v/>
      </c>
      <c r="G287" s="99" t="str">
        <f>IF($D$305=0,"",IF(D287="[For completion]","",D287/$D$305))</f>
        <v/>
      </c>
    </row>
    <row r="288" spans="1:7" customFormat="1">
      <c r="A288" s="13" t="s">
        <v>1213</v>
      </c>
      <c r="B288" s="29"/>
      <c r="C288" s="94"/>
      <c r="D288" s="94"/>
      <c r="E288" s="18"/>
      <c r="F288" s="99" t="str">
        <f t="shared" ref="F288:F304" si="10">IF($C$305=0,"",IF(C288="[For completion]","",C288/$C$305))</f>
        <v/>
      </c>
      <c r="G288" s="99" t="str">
        <f t="shared" ref="G288:G304" si="11">IF($D$305=0,"",IF(D288="[For completion]","",D288/$D$305))</f>
        <v/>
      </c>
    </row>
    <row r="289" spans="1:7" customFormat="1">
      <c r="A289" s="13" t="s">
        <v>1214</v>
      </c>
      <c r="B289" s="29"/>
      <c r="C289" s="94"/>
      <c r="D289" s="94"/>
      <c r="E289" s="18"/>
      <c r="F289" s="99" t="str">
        <f t="shared" si="10"/>
        <v/>
      </c>
      <c r="G289" s="99" t="str">
        <f t="shared" si="11"/>
        <v/>
      </c>
    </row>
    <row r="290" spans="1:7" customFormat="1">
      <c r="A290" s="13" t="s">
        <v>1215</v>
      </c>
      <c r="B290" s="29"/>
      <c r="C290" s="94"/>
      <c r="D290" s="94"/>
      <c r="E290" s="18"/>
      <c r="F290" s="99" t="str">
        <f t="shared" si="10"/>
        <v/>
      </c>
      <c r="G290" s="99" t="str">
        <f t="shared" si="11"/>
        <v/>
      </c>
    </row>
    <row r="291" spans="1:7" customFormat="1">
      <c r="A291" s="13" t="s">
        <v>1216</v>
      </c>
      <c r="B291" s="29"/>
      <c r="C291" s="94"/>
      <c r="D291" s="94"/>
      <c r="E291" s="18"/>
      <c r="F291" s="99" t="str">
        <f t="shared" si="10"/>
        <v/>
      </c>
      <c r="G291" s="99" t="str">
        <f t="shared" si="11"/>
        <v/>
      </c>
    </row>
    <row r="292" spans="1:7" customFormat="1">
      <c r="A292" s="13" t="s">
        <v>1217</v>
      </c>
      <c r="B292" s="29"/>
      <c r="C292" s="94"/>
      <c r="D292" s="94"/>
      <c r="E292" s="18"/>
      <c r="F292" s="99" t="str">
        <f t="shared" si="10"/>
        <v/>
      </c>
      <c r="G292" s="99" t="str">
        <f t="shared" si="11"/>
        <v/>
      </c>
    </row>
    <row r="293" spans="1:7" customFormat="1">
      <c r="A293" s="13" t="s">
        <v>1218</v>
      </c>
      <c r="B293" s="29"/>
      <c r="C293" s="94"/>
      <c r="D293" s="94"/>
      <c r="E293" s="18"/>
      <c r="F293" s="99" t="str">
        <f t="shared" si="10"/>
        <v/>
      </c>
      <c r="G293" s="99" t="str">
        <f t="shared" si="11"/>
        <v/>
      </c>
    </row>
    <row r="294" spans="1:7" customFormat="1">
      <c r="A294" s="13" t="s">
        <v>1219</v>
      </c>
      <c r="B294" s="29"/>
      <c r="C294" s="94"/>
      <c r="D294" s="94"/>
      <c r="E294" s="18"/>
      <c r="F294" s="99" t="str">
        <f t="shared" si="10"/>
        <v/>
      </c>
      <c r="G294" s="99" t="str">
        <f t="shared" si="11"/>
        <v/>
      </c>
    </row>
    <row r="295" spans="1:7" customFormat="1">
      <c r="A295" s="13" t="s">
        <v>1220</v>
      </c>
      <c r="B295" s="29"/>
      <c r="C295" s="94"/>
      <c r="D295" s="94"/>
      <c r="E295" s="18"/>
      <c r="F295" s="99" t="str">
        <f t="shared" si="10"/>
        <v/>
      </c>
      <c r="G295" s="99" t="str">
        <f t="shared" si="11"/>
        <v/>
      </c>
    </row>
    <row r="296" spans="1:7" customFormat="1">
      <c r="A296" s="13" t="s">
        <v>1221</v>
      </c>
      <c r="B296" s="29"/>
      <c r="C296" s="94"/>
      <c r="D296" s="94"/>
      <c r="E296" s="18"/>
      <c r="F296" s="99" t="str">
        <f t="shared" si="10"/>
        <v/>
      </c>
      <c r="G296" s="99" t="str">
        <f t="shared" si="11"/>
        <v/>
      </c>
    </row>
    <row r="297" spans="1:7" customFormat="1">
      <c r="A297" s="13" t="s">
        <v>1222</v>
      </c>
      <c r="B297" s="29"/>
      <c r="C297" s="94"/>
      <c r="D297" s="94"/>
      <c r="E297" s="18"/>
      <c r="F297" s="99" t="str">
        <f t="shared" si="10"/>
        <v/>
      </c>
      <c r="G297" s="99" t="str">
        <f t="shared" si="11"/>
        <v/>
      </c>
    </row>
    <row r="298" spans="1:7" customFormat="1">
      <c r="A298" s="13" t="s">
        <v>1223</v>
      </c>
      <c r="B298" s="29"/>
      <c r="C298" s="94"/>
      <c r="D298" s="13"/>
      <c r="E298" s="18"/>
      <c r="F298" s="99" t="str">
        <f t="shared" si="10"/>
        <v/>
      </c>
      <c r="G298" s="99" t="str">
        <f t="shared" si="11"/>
        <v/>
      </c>
    </row>
    <row r="299" spans="1:7" customFormat="1">
      <c r="A299" s="13" t="s">
        <v>1224</v>
      </c>
      <c r="B299" s="29"/>
      <c r="C299" s="94"/>
      <c r="D299" s="13"/>
      <c r="E299" s="18"/>
      <c r="F299" s="99" t="str">
        <f t="shared" si="10"/>
        <v/>
      </c>
      <c r="G299" s="99" t="str">
        <f t="shared" si="11"/>
        <v/>
      </c>
    </row>
    <row r="300" spans="1:7" customFormat="1">
      <c r="A300" s="13" t="s">
        <v>1225</v>
      </c>
      <c r="B300" s="29"/>
      <c r="C300" s="94"/>
      <c r="D300" s="13"/>
      <c r="E300" s="18"/>
      <c r="F300" s="99" t="str">
        <f t="shared" si="10"/>
        <v/>
      </c>
      <c r="G300" s="99" t="str">
        <f t="shared" si="11"/>
        <v/>
      </c>
    </row>
    <row r="301" spans="1:7" customFormat="1">
      <c r="A301" s="13" t="s">
        <v>1226</v>
      </c>
      <c r="B301" s="29"/>
      <c r="C301" s="94"/>
      <c r="D301" s="13"/>
      <c r="E301" s="18"/>
      <c r="F301" s="99" t="str">
        <f t="shared" si="10"/>
        <v/>
      </c>
      <c r="G301" s="99" t="str">
        <f t="shared" si="11"/>
        <v/>
      </c>
    </row>
    <row r="302" spans="1:7" customFormat="1">
      <c r="A302" s="13" t="s">
        <v>1227</v>
      </c>
      <c r="B302" s="29"/>
      <c r="C302" s="94"/>
      <c r="D302" s="13"/>
      <c r="E302" s="18"/>
      <c r="F302" s="99" t="str">
        <f t="shared" si="10"/>
        <v/>
      </c>
      <c r="G302" s="99" t="str">
        <f t="shared" si="11"/>
        <v/>
      </c>
    </row>
    <row r="303" spans="1:7" customFormat="1">
      <c r="A303" s="13" t="s">
        <v>1228</v>
      </c>
      <c r="B303" s="29"/>
      <c r="C303" s="94"/>
      <c r="D303" s="13"/>
      <c r="E303" s="18"/>
      <c r="F303" s="99" t="str">
        <f t="shared" si="10"/>
        <v/>
      </c>
      <c r="G303" s="99" t="str">
        <f t="shared" si="11"/>
        <v/>
      </c>
    </row>
    <row r="304" spans="1:7" customFormat="1">
      <c r="A304" s="13" t="s">
        <v>1229</v>
      </c>
      <c r="B304" s="29"/>
      <c r="C304" s="94"/>
      <c r="D304" s="13"/>
      <c r="E304" s="18"/>
      <c r="F304" s="99" t="str">
        <f t="shared" si="10"/>
        <v/>
      </c>
      <c r="G304" s="99" t="str">
        <f t="shared" si="11"/>
        <v/>
      </c>
    </row>
    <row r="305" spans="1:7" customFormat="1">
      <c r="A305" s="13" t="s">
        <v>1230</v>
      </c>
      <c r="B305" s="29" t="s">
        <v>96</v>
      </c>
      <c r="C305" s="94">
        <f>SUM(C287:C304)</f>
        <v>0</v>
      </c>
      <c r="D305" s="13">
        <f>SUM(D287:D304)</f>
        <v>0</v>
      </c>
      <c r="E305" s="18"/>
      <c r="F305" s="107">
        <f>SUM(F287:F304)</f>
        <v>0</v>
      </c>
      <c r="G305" s="107">
        <f>SUM(G287:G304)</f>
        <v>0</v>
      </c>
    </row>
    <row r="306" spans="1:7" customFormat="1">
      <c r="A306" s="13" t="s">
        <v>1231</v>
      </c>
      <c r="B306" s="29"/>
      <c r="C306" s="13"/>
      <c r="D306" s="13"/>
      <c r="E306" s="18"/>
      <c r="F306" s="18"/>
      <c r="G306" s="18"/>
    </row>
    <row r="307" spans="1:7" customFormat="1">
      <c r="A307" s="13" t="s">
        <v>1232</v>
      </c>
      <c r="B307" s="29"/>
      <c r="C307" s="13"/>
      <c r="D307" s="13"/>
      <c r="E307" s="18"/>
      <c r="F307" s="18"/>
      <c r="G307" s="18"/>
    </row>
    <row r="308" spans="1:7" customFormat="1">
      <c r="A308" s="13" t="s">
        <v>1233</v>
      </c>
      <c r="B308" s="29"/>
      <c r="C308" s="13"/>
      <c r="D308" s="13"/>
      <c r="E308" s="18"/>
      <c r="F308" s="18"/>
      <c r="G308" s="18"/>
    </row>
    <row r="309" spans="1:7" customFormat="1">
      <c r="A309" s="32"/>
      <c r="B309" s="32" t="s">
        <v>1390</v>
      </c>
      <c r="C309" s="32" t="s">
        <v>61</v>
      </c>
      <c r="D309" s="32" t="s">
        <v>1206</v>
      </c>
      <c r="E309" s="32"/>
      <c r="F309" s="32" t="s">
        <v>463</v>
      </c>
      <c r="G309" s="32" t="s">
        <v>1210</v>
      </c>
    </row>
    <row r="310" spans="1:7" customFormat="1">
      <c r="A310" s="13" t="s">
        <v>1234</v>
      </c>
      <c r="B310" s="29" t="s">
        <v>556</v>
      </c>
      <c r="C310" s="94" t="s">
        <v>31</v>
      </c>
      <c r="D310" s="13" t="s">
        <v>31</v>
      </c>
      <c r="E310" s="18"/>
      <c r="F310" s="99" t="str">
        <f>IF($C$328=0,"",IF(C310="[For completion]","",C310/$C$328))</f>
        <v/>
      </c>
      <c r="G310" s="99" t="str">
        <f>IF($D$328=0,"",IF(D310="[For completion]","",D310/$D$328))</f>
        <v/>
      </c>
    </row>
    <row r="311" spans="1:7" customFormat="1">
      <c r="A311" s="13" t="s">
        <v>1235</v>
      </c>
      <c r="B311" s="29"/>
      <c r="C311" s="94"/>
      <c r="D311" s="13"/>
      <c r="E311" s="18"/>
      <c r="F311" s="18"/>
      <c r="G311" s="18"/>
    </row>
    <row r="312" spans="1:7" customFormat="1">
      <c r="A312" s="13" t="s">
        <v>1236</v>
      </c>
      <c r="B312" s="29"/>
      <c r="C312" s="94"/>
      <c r="D312" s="13"/>
      <c r="E312" s="18"/>
      <c r="F312" s="18"/>
      <c r="G312" s="18"/>
    </row>
    <row r="313" spans="1:7" customFormat="1">
      <c r="A313" s="13" t="s">
        <v>1237</v>
      </c>
      <c r="B313" s="29"/>
      <c r="C313" s="94"/>
      <c r="D313" s="13"/>
      <c r="E313" s="18"/>
      <c r="F313" s="18"/>
      <c r="G313" s="18"/>
    </row>
    <row r="314" spans="1:7" customFormat="1">
      <c r="A314" s="13" t="s">
        <v>1238</v>
      </c>
      <c r="B314" s="29"/>
      <c r="C314" s="94"/>
      <c r="D314" s="13"/>
      <c r="E314" s="18"/>
      <c r="F314" s="18"/>
      <c r="G314" s="18"/>
    </row>
    <row r="315" spans="1:7" customFormat="1">
      <c r="A315" s="13" t="s">
        <v>1239</v>
      </c>
      <c r="B315" s="29"/>
      <c r="C315" s="94"/>
      <c r="D315" s="13"/>
      <c r="E315" s="18"/>
      <c r="F315" s="18"/>
      <c r="G315" s="18"/>
    </row>
    <row r="316" spans="1:7" customFormat="1">
      <c r="A316" s="13" t="s">
        <v>1240</v>
      </c>
      <c r="B316" s="29"/>
      <c r="C316" s="94"/>
      <c r="D316" s="13"/>
      <c r="E316" s="18"/>
      <c r="F316" s="18"/>
      <c r="G316" s="18"/>
    </row>
    <row r="317" spans="1:7" customFormat="1">
      <c r="A317" s="13" t="s">
        <v>1241</v>
      </c>
      <c r="B317" s="29"/>
      <c r="C317" s="94"/>
      <c r="D317" s="13"/>
      <c r="E317" s="18"/>
      <c r="F317" s="18"/>
      <c r="G317" s="18"/>
    </row>
    <row r="318" spans="1:7" customFormat="1">
      <c r="A318" s="13" t="s">
        <v>1242</v>
      </c>
      <c r="B318" s="29"/>
      <c r="C318" s="94"/>
      <c r="D318" s="13"/>
      <c r="E318" s="18"/>
      <c r="F318" s="18"/>
      <c r="G318" s="18"/>
    </row>
    <row r="319" spans="1:7" customFormat="1">
      <c r="A319" s="13" t="s">
        <v>1243</v>
      </c>
      <c r="B319" s="29"/>
      <c r="C319" s="94"/>
      <c r="D319" s="13"/>
      <c r="E319" s="18"/>
      <c r="F319" s="18"/>
      <c r="G319" s="18"/>
    </row>
    <row r="320" spans="1:7" customFormat="1">
      <c r="A320" s="13" t="s">
        <v>1281</v>
      </c>
      <c r="B320" s="29"/>
      <c r="C320" s="94"/>
      <c r="D320" s="13"/>
      <c r="E320" s="18"/>
      <c r="F320" s="18"/>
      <c r="G320" s="18"/>
    </row>
    <row r="321" spans="1:7" customFormat="1">
      <c r="A321" s="13" t="s">
        <v>1282</v>
      </c>
      <c r="B321" s="29"/>
      <c r="C321" s="94"/>
      <c r="D321" s="13"/>
      <c r="E321" s="18"/>
      <c r="F321" s="18"/>
      <c r="G321" s="18"/>
    </row>
    <row r="322" spans="1:7" customFormat="1">
      <c r="A322" s="13" t="s">
        <v>1283</v>
      </c>
      <c r="B322" s="29"/>
      <c r="C322" s="94"/>
      <c r="D322" s="13"/>
      <c r="E322" s="18"/>
      <c r="F322" s="18"/>
      <c r="G322" s="18"/>
    </row>
    <row r="323" spans="1:7" customFormat="1">
      <c r="A323" s="13" t="s">
        <v>1284</v>
      </c>
      <c r="B323" s="29"/>
      <c r="C323" s="94"/>
      <c r="D323" s="13"/>
      <c r="E323" s="18"/>
      <c r="F323" s="18"/>
      <c r="G323" s="18"/>
    </row>
    <row r="324" spans="1:7" customFormat="1">
      <c r="A324" s="13" t="s">
        <v>1285</v>
      </c>
      <c r="B324" s="29"/>
      <c r="C324" s="94"/>
      <c r="D324" s="13"/>
      <c r="E324" s="18"/>
      <c r="F324" s="18"/>
      <c r="G324" s="18"/>
    </row>
    <row r="325" spans="1:7" customFormat="1">
      <c r="A325" s="13" t="s">
        <v>1286</v>
      </c>
      <c r="B325" s="29"/>
      <c r="C325" s="94"/>
      <c r="D325" s="13"/>
      <c r="E325" s="18"/>
      <c r="F325" s="18"/>
      <c r="G325" s="18"/>
    </row>
    <row r="326" spans="1:7" customFormat="1">
      <c r="A326" s="13" t="s">
        <v>1287</v>
      </c>
      <c r="B326" s="29"/>
      <c r="C326" s="94"/>
      <c r="D326" s="13"/>
      <c r="E326" s="18"/>
      <c r="F326" s="18"/>
      <c r="G326" s="18"/>
    </row>
    <row r="327" spans="1:7" customFormat="1">
      <c r="A327" s="13" t="s">
        <v>1288</v>
      </c>
      <c r="B327" s="29"/>
      <c r="C327" s="94"/>
      <c r="D327" s="13"/>
      <c r="E327" s="18"/>
      <c r="F327" s="18"/>
      <c r="G327" s="18"/>
    </row>
    <row r="328" spans="1:7" customFormat="1">
      <c r="A328" s="13" t="s">
        <v>1289</v>
      </c>
      <c r="B328" s="29" t="s">
        <v>96</v>
      </c>
      <c r="C328" s="94">
        <f>SUM(C310:C327)</f>
        <v>0</v>
      </c>
      <c r="D328" s="13">
        <f>SUM(D310:D327)</f>
        <v>0</v>
      </c>
      <c r="E328" s="18"/>
      <c r="F328" s="107">
        <f>SUM(F310:F327)</f>
        <v>0</v>
      </c>
      <c r="G328" s="107">
        <f>SUM(G310:G327)</f>
        <v>0</v>
      </c>
    </row>
    <row r="329" spans="1:7" customFormat="1">
      <c r="A329" s="13" t="s">
        <v>1244</v>
      </c>
      <c r="B329" s="29"/>
      <c r="C329" s="13"/>
      <c r="D329" s="13"/>
      <c r="E329" s="18"/>
      <c r="F329" s="18"/>
      <c r="G329" s="18"/>
    </row>
    <row r="330" spans="1:7" customFormat="1">
      <c r="A330" s="13" t="s">
        <v>1290</v>
      </c>
      <c r="B330" s="29"/>
      <c r="C330" s="13"/>
      <c r="D330" s="13"/>
      <c r="E330" s="18"/>
      <c r="F330" s="18"/>
      <c r="G330" s="18"/>
    </row>
    <row r="331" spans="1:7" customFormat="1">
      <c r="A331" s="13" t="s">
        <v>1291</v>
      </c>
      <c r="B331" s="29"/>
      <c r="C331" s="13"/>
      <c r="D331" s="13"/>
      <c r="E331" s="18"/>
      <c r="F331" s="18"/>
      <c r="G331" s="18"/>
    </row>
    <row r="332" spans="1:7" customFormat="1">
      <c r="A332" s="32"/>
      <c r="B332" s="32" t="s">
        <v>1363</v>
      </c>
      <c r="C332" s="32" t="s">
        <v>61</v>
      </c>
      <c r="D332" s="32" t="s">
        <v>1206</v>
      </c>
      <c r="E332" s="32"/>
      <c r="F332" s="32" t="s">
        <v>463</v>
      </c>
      <c r="G332" s="32" t="s">
        <v>1210</v>
      </c>
    </row>
    <row r="333" spans="1:7" customFormat="1">
      <c r="A333" s="13" t="s">
        <v>1292</v>
      </c>
      <c r="B333" s="29" t="s">
        <v>1198</v>
      </c>
      <c r="C333" s="94" t="s">
        <v>31</v>
      </c>
      <c r="D333" s="94" t="s">
        <v>31</v>
      </c>
      <c r="E333" s="18"/>
      <c r="F333" s="99" t="str">
        <f>IF($C$343=0,"",IF(C333="[For completion]","",C333/$C$343))</f>
        <v/>
      </c>
      <c r="G333" s="99" t="str">
        <f>IF($D$343=0,"",IF(D333="[For completion]","",D333/$D$343))</f>
        <v/>
      </c>
    </row>
    <row r="334" spans="1:7" customFormat="1">
      <c r="A334" s="13" t="s">
        <v>1293</v>
      </c>
      <c r="B334" s="29" t="s">
        <v>1199</v>
      </c>
      <c r="C334" s="94" t="s">
        <v>31</v>
      </c>
      <c r="D334" s="94" t="s">
        <v>31</v>
      </c>
      <c r="E334" s="18"/>
      <c r="F334" s="99" t="str">
        <f t="shared" ref="F334:F342" si="12">IF($C$343=0,"",IF(C334="[For completion]","",C334/$C$343))</f>
        <v/>
      </c>
      <c r="G334" s="99" t="str">
        <f t="shared" ref="G334:G342" si="13">IF($D$343=0,"",IF(D334="[For completion]","",D334/$D$343))</f>
        <v/>
      </c>
    </row>
    <row r="335" spans="1:7" customFormat="1">
      <c r="A335" s="13" t="s">
        <v>1294</v>
      </c>
      <c r="B335" s="29" t="s">
        <v>1370</v>
      </c>
      <c r="C335" s="94" t="s">
        <v>31</v>
      </c>
      <c r="D335" s="94" t="s">
        <v>31</v>
      </c>
      <c r="E335" s="18"/>
      <c r="F335" s="99" t="str">
        <f t="shared" si="12"/>
        <v/>
      </c>
      <c r="G335" s="99" t="str">
        <f t="shared" si="13"/>
        <v/>
      </c>
    </row>
    <row r="336" spans="1:7" customFormat="1">
      <c r="A336" s="13" t="s">
        <v>1295</v>
      </c>
      <c r="B336" s="29" t="s">
        <v>1200</v>
      </c>
      <c r="C336" s="94" t="s">
        <v>31</v>
      </c>
      <c r="D336" s="94" t="s">
        <v>31</v>
      </c>
      <c r="E336" s="18"/>
      <c r="F336" s="99" t="str">
        <f t="shared" si="12"/>
        <v/>
      </c>
      <c r="G336" s="99" t="str">
        <f t="shared" si="13"/>
        <v/>
      </c>
    </row>
    <row r="337" spans="1:7" customFormat="1">
      <c r="A337" s="13" t="s">
        <v>1296</v>
      </c>
      <c r="B337" s="29" t="s">
        <v>1201</v>
      </c>
      <c r="C337" s="94" t="s">
        <v>31</v>
      </c>
      <c r="D337" s="94" t="s">
        <v>31</v>
      </c>
      <c r="E337" s="18"/>
      <c r="F337" s="99" t="str">
        <f t="shared" si="12"/>
        <v/>
      </c>
      <c r="G337" s="99" t="str">
        <f t="shared" si="13"/>
        <v/>
      </c>
    </row>
    <row r="338" spans="1:7" customFormat="1">
      <c r="A338" s="13" t="s">
        <v>1297</v>
      </c>
      <c r="B338" s="29" t="s">
        <v>1202</v>
      </c>
      <c r="C338" s="94" t="s">
        <v>31</v>
      </c>
      <c r="D338" s="94" t="s">
        <v>31</v>
      </c>
      <c r="E338" s="18"/>
      <c r="F338" s="99" t="str">
        <f t="shared" si="12"/>
        <v/>
      </c>
      <c r="G338" s="99" t="str">
        <f t="shared" si="13"/>
        <v/>
      </c>
    </row>
    <row r="339" spans="1:7" customFormat="1">
      <c r="A339" s="13" t="s">
        <v>1298</v>
      </c>
      <c r="B339" s="29" t="s">
        <v>1203</v>
      </c>
      <c r="C339" s="94" t="s">
        <v>31</v>
      </c>
      <c r="D339" s="94" t="s">
        <v>31</v>
      </c>
      <c r="E339" s="18"/>
      <c r="F339" s="99" t="str">
        <f t="shared" si="12"/>
        <v/>
      </c>
      <c r="G339" s="99" t="str">
        <f t="shared" si="13"/>
        <v/>
      </c>
    </row>
    <row r="340" spans="1:7" customFormat="1">
      <c r="A340" s="13" t="s">
        <v>1299</v>
      </c>
      <c r="B340" s="29" t="s">
        <v>1204</v>
      </c>
      <c r="C340" s="94" t="s">
        <v>31</v>
      </c>
      <c r="D340" s="94" t="s">
        <v>31</v>
      </c>
      <c r="E340" s="18"/>
      <c r="F340" s="99" t="str">
        <f t="shared" si="12"/>
        <v/>
      </c>
      <c r="G340" s="99" t="str">
        <f t="shared" si="13"/>
        <v/>
      </c>
    </row>
    <row r="341" spans="1:7" customFormat="1">
      <c r="A341" s="13" t="s">
        <v>1300</v>
      </c>
      <c r="B341" s="29" t="s">
        <v>1205</v>
      </c>
      <c r="C341" s="94" t="s">
        <v>31</v>
      </c>
      <c r="D341" s="94" t="s">
        <v>31</v>
      </c>
      <c r="E341" s="18"/>
      <c r="F341" s="99" t="str">
        <f t="shared" si="12"/>
        <v/>
      </c>
      <c r="G341" s="99" t="str">
        <f t="shared" si="13"/>
        <v/>
      </c>
    </row>
    <row r="342" spans="1:7" customFormat="1">
      <c r="A342" s="13" t="s">
        <v>1301</v>
      </c>
      <c r="B342" s="13" t="s">
        <v>1251</v>
      </c>
      <c r="C342" s="94" t="s">
        <v>31</v>
      </c>
      <c r="D342" s="94" t="s">
        <v>31</v>
      </c>
      <c r="F342" s="99" t="str">
        <f t="shared" si="12"/>
        <v/>
      </c>
      <c r="G342" s="99" t="str">
        <f t="shared" si="13"/>
        <v/>
      </c>
    </row>
    <row r="343" spans="1:7" customFormat="1">
      <c r="A343" s="13" t="s">
        <v>1302</v>
      </c>
      <c r="B343" s="29" t="s">
        <v>96</v>
      </c>
      <c r="C343" s="94">
        <f>SUM(C333:C341)</f>
        <v>0</v>
      </c>
      <c r="D343" s="13">
        <f>SUM(D333:D341)</f>
        <v>0</v>
      </c>
      <c r="E343" s="18"/>
      <c r="F343" s="107">
        <f>SUM(F333:F342)</f>
        <v>0</v>
      </c>
      <c r="G343" s="107">
        <f>SUM(G333:G342)</f>
        <v>0</v>
      </c>
    </row>
    <row r="344" spans="1:7" customFormat="1">
      <c r="A344" s="13" t="s">
        <v>1303</v>
      </c>
      <c r="B344" s="29"/>
      <c r="C344" s="13"/>
      <c r="D344" s="13"/>
      <c r="E344" s="18"/>
      <c r="F344" s="18"/>
      <c r="G344" s="18"/>
    </row>
    <row r="345" spans="1:7" customFormat="1">
      <c r="A345" s="32"/>
      <c r="B345" s="32" t="s">
        <v>1364</v>
      </c>
      <c r="C345" s="32" t="s">
        <v>61</v>
      </c>
      <c r="D345" s="32" t="s">
        <v>1206</v>
      </c>
      <c r="E345" s="32"/>
      <c r="F345" s="32" t="s">
        <v>463</v>
      </c>
      <c r="G345" s="32" t="s">
        <v>1210</v>
      </c>
    </row>
    <row r="346" spans="1:7" customFormat="1">
      <c r="A346" s="13" t="s">
        <v>1429</v>
      </c>
      <c r="B346" s="29" t="s">
        <v>1245</v>
      </c>
      <c r="C346" s="94" t="s">
        <v>31</v>
      </c>
      <c r="D346" s="94" t="s">
        <v>31</v>
      </c>
      <c r="E346" s="18"/>
      <c r="F346" s="99" t="str">
        <f>IF($C$353=0,"",IF(C346="[For completion]","",C346/$C$353))</f>
        <v/>
      </c>
      <c r="G346" s="99" t="str">
        <f>IF($D$353=0,"",IF(D346="[For completion]","",D346/$D$353))</f>
        <v/>
      </c>
    </row>
    <row r="347" spans="1:7" customFormat="1">
      <c r="A347" s="13" t="s">
        <v>1430</v>
      </c>
      <c r="B347" s="111" t="s">
        <v>1246</v>
      </c>
      <c r="C347" s="94" t="s">
        <v>31</v>
      </c>
      <c r="D347" s="94" t="s">
        <v>31</v>
      </c>
      <c r="E347" s="18"/>
      <c r="F347" s="99" t="str">
        <f t="shared" ref="F347:F352" si="14">IF($C$353=0,"",IF(C347="[For completion]","",C347/$C$353))</f>
        <v/>
      </c>
      <c r="G347" s="99" t="str">
        <f t="shared" ref="G347:G352" si="15">IF($D$353=0,"",IF(D347="[For completion]","",D347/$D$353))</f>
        <v/>
      </c>
    </row>
    <row r="348" spans="1:7" customFormat="1">
      <c r="A348" s="13" t="s">
        <v>1431</v>
      </c>
      <c r="B348" s="29" t="s">
        <v>1247</v>
      </c>
      <c r="C348" s="94" t="s">
        <v>31</v>
      </c>
      <c r="D348" s="94" t="s">
        <v>31</v>
      </c>
      <c r="E348" s="18"/>
      <c r="F348" s="99" t="str">
        <f t="shared" si="14"/>
        <v/>
      </c>
      <c r="G348" s="99" t="str">
        <f t="shared" si="15"/>
        <v/>
      </c>
    </row>
    <row r="349" spans="1:7" customFormat="1">
      <c r="A349" s="13" t="s">
        <v>1432</v>
      </c>
      <c r="B349" s="29" t="s">
        <v>1248</v>
      </c>
      <c r="C349" s="94" t="s">
        <v>31</v>
      </c>
      <c r="D349" s="94" t="s">
        <v>31</v>
      </c>
      <c r="E349" s="18"/>
      <c r="F349" s="99" t="str">
        <f t="shared" si="14"/>
        <v/>
      </c>
      <c r="G349" s="99" t="str">
        <f t="shared" si="15"/>
        <v/>
      </c>
    </row>
    <row r="350" spans="1:7" customFormat="1">
      <c r="A350" s="13" t="s">
        <v>1433</v>
      </c>
      <c r="B350" s="29" t="s">
        <v>1249</v>
      </c>
      <c r="C350" s="94" t="s">
        <v>31</v>
      </c>
      <c r="D350" s="94" t="s">
        <v>31</v>
      </c>
      <c r="E350" s="18"/>
      <c r="F350" s="99" t="str">
        <f t="shared" si="14"/>
        <v/>
      </c>
      <c r="G350" s="99" t="str">
        <f t="shared" si="15"/>
        <v/>
      </c>
    </row>
    <row r="351" spans="1:7" customFormat="1">
      <c r="A351" s="13" t="s">
        <v>1434</v>
      </c>
      <c r="B351" s="29" t="s">
        <v>1250</v>
      </c>
      <c r="C351" s="94" t="s">
        <v>31</v>
      </c>
      <c r="D351" s="94" t="s">
        <v>31</v>
      </c>
      <c r="E351" s="18"/>
      <c r="F351" s="99" t="str">
        <f t="shared" si="14"/>
        <v/>
      </c>
      <c r="G351" s="99" t="str">
        <f t="shared" si="15"/>
        <v/>
      </c>
    </row>
    <row r="352" spans="1:7" customFormat="1">
      <c r="A352" s="13" t="s">
        <v>1435</v>
      </c>
      <c r="B352" s="29" t="s">
        <v>1207</v>
      </c>
      <c r="C352" s="94" t="s">
        <v>31</v>
      </c>
      <c r="D352" s="94" t="s">
        <v>31</v>
      </c>
      <c r="E352" s="18"/>
      <c r="F352" s="99" t="str">
        <f t="shared" si="14"/>
        <v/>
      </c>
      <c r="G352" s="99" t="str">
        <f t="shared" si="15"/>
        <v/>
      </c>
    </row>
    <row r="353" spans="1:7" customFormat="1">
      <c r="A353" s="13" t="s">
        <v>1436</v>
      </c>
      <c r="B353" s="29" t="s">
        <v>96</v>
      </c>
      <c r="C353" s="94">
        <f>SUM(C346:C352)</f>
        <v>0</v>
      </c>
      <c r="D353" s="13">
        <f>SUM(D346:D352)</f>
        <v>0</v>
      </c>
      <c r="E353" s="18"/>
      <c r="F353" s="107">
        <f>SUM(F346:F352)</f>
        <v>0</v>
      </c>
      <c r="G353" s="107">
        <f>SUM(G346:G352)</f>
        <v>0</v>
      </c>
    </row>
    <row r="354" spans="1:7" customFormat="1">
      <c r="A354" s="13" t="s">
        <v>1304</v>
      </c>
      <c r="B354" s="29"/>
      <c r="C354" s="13"/>
      <c r="D354" s="13"/>
      <c r="E354" s="18"/>
      <c r="F354" s="18"/>
      <c r="G354" s="18"/>
    </row>
    <row r="355" spans="1:7" customFormat="1">
      <c r="A355" s="32"/>
      <c r="B355" s="32" t="s">
        <v>1365</v>
      </c>
      <c r="C355" s="32" t="s">
        <v>61</v>
      </c>
      <c r="D355" s="32" t="s">
        <v>1206</v>
      </c>
      <c r="E355" s="32"/>
      <c r="F355" s="32" t="s">
        <v>463</v>
      </c>
      <c r="G355" s="32" t="s">
        <v>1210</v>
      </c>
    </row>
    <row r="356" spans="1:7" customFormat="1">
      <c r="A356" s="13" t="s">
        <v>1437</v>
      </c>
      <c r="B356" s="29" t="s">
        <v>1330</v>
      </c>
      <c r="C356" s="94" t="s">
        <v>31</v>
      </c>
      <c r="D356" s="94" t="s">
        <v>31</v>
      </c>
      <c r="E356" s="18"/>
      <c r="F356" s="99" t="str">
        <f>IF($C$360=0,"",IF(C356="[For completion]","",C356/$C$360))</f>
        <v/>
      </c>
      <c r="G356" s="99" t="str">
        <f>IF($D$360=0,"",IF(D356="[For completion]","",D356/$D$360))</f>
        <v/>
      </c>
    </row>
    <row r="357" spans="1:7" customFormat="1">
      <c r="A357" s="13" t="s">
        <v>1438</v>
      </c>
      <c r="B357" s="111" t="s">
        <v>1336</v>
      </c>
      <c r="C357" s="94" t="s">
        <v>31</v>
      </c>
      <c r="D357" s="94" t="s">
        <v>31</v>
      </c>
      <c r="E357" s="18"/>
      <c r="F357" s="99" t="str">
        <f t="shared" ref="F357:F359" si="16">IF($C$360=0,"",IF(C357="[For completion]","",C357/$C$360))</f>
        <v/>
      </c>
      <c r="G357" s="99" t="str">
        <f t="shared" ref="G357:G359" si="17">IF($D$360=0,"",IF(D357="[For completion]","",D357/$D$360))</f>
        <v/>
      </c>
    </row>
    <row r="358" spans="1:7" customFormat="1">
      <c r="A358" s="13" t="s">
        <v>1439</v>
      </c>
      <c r="B358" s="29" t="s">
        <v>1207</v>
      </c>
      <c r="C358" s="94" t="s">
        <v>31</v>
      </c>
      <c r="D358" s="94" t="s">
        <v>31</v>
      </c>
      <c r="E358" s="18"/>
      <c r="F358" s="99" t="str">
        <f t="shared" si="16"/>
        <v/>
      </c>
      <c r="G358" s="99" t="str">
        <f t="shared" si="17"/>
        <v/>
      </c>
    </row>
    <row r="359" spans="1:7" customFormat="1">
      <c r="A359" s="13" t="s">
        <v>1440</v>
      </c>
      <c r="B359" s="13" t="s">
        <v>1251</v>
      </c>
      <c r="C359" s="94" t="s">
        <v>31</v>
      </c>
      <c r="D359" s="94" t="s">
        <v>31</v>
      </c>
      <c r="E359" s="18"/>
      <c r="F359" s="99" t="str">
        <f t="shared" si="16"/>
        <v/>
      </c>
      <c r="G359" s="99" t="str">
        <f t="shared" si="17"/>
        <v/>
      </c>
    </row>
    <row r="360" spans="1:7" customFormat="1">
      <c r="A360" s="13" t="s">
        <v>1441</v>
      </c>
      <c r="B360" s="29" t="s">
        <v>96</v>
      </c>
      <c r="C360" s="94">
        <f>SUM(C356:C359)</f>
        <v>0</v>
      </c>
      <c r="D360" s="13">
        <f>SUM(D356:D359)</f>
        <v>0</v>
      </c>
      <c r="E360" s="18"/>
      <c r="F360" s="107">
        <f>SUM(F356:F359)</f>
        <v>0</v>
      </c>
      <c r="G360" s="107">
        <f>SUM(G356:G359)</f>
        <v>0</v>
      </c>
    </row>
    <row r="361" spans="1:7" customFormat="1">
      <c r="A361" s="13" t="s">
        <v>1442</v>
      </c>
      <c r="B361" s="29"/>
      <c r="C361" s="13"/>
      <c r="D361" s="13"/>
      <c r="E361" s="18"/>
      <c r="F361" s="18"/>
      <c r="G361" s="18"/>
    </row>
    <row r="362" spans="1:7" customFormat="1">
      <c r="A362" s="32"/>
      <c r="B362" s="32" t="s">
        <v>1371</v>
      </c>
      <c r="C362" s="32" t="s">
        <v>61</v>
      </c>
      <c r="D362" s="32" t="s">
        <v>1206</v>
      </c>
      <c r="E362" s="32"/>
      <c r="F362" s="32" t="s">
        <v>463</v>
      </c>
      <c r="G362" s="32" t="s">
        <v>1210</v>
      </c>
    </row>
    <row r="363" spans="1:7" customFormat="1">
      <c r="A363" s="13" t="s">
        <v>1443</v>
      </c>
      <c r="B363" s="29" t="s">
        <v>556</v>
      </c>
      <c r="C363" s="94" t="s">
        <v>31</v>
      </c>
      <c r="D363" s="94" t="s">
        <v>31</v>
      </c>
      <c r="E363" s="11"/>
      <c r="F363" s="99" t="str">
        <f>IF($C$381=0,"",IF(C363="[For completion]","",C363/$C$381))</f>
        <v/>
      </c>
      <c r="G363" s="99" t="str">
        <f>IF($D$381=0,"",IF(D363="[For completion]","",D363/$D$381))</f>
        <v/>
      </c>
    </row>
    <row r="364" spans="1:7" customFormat="1">
      <c r="A364" s="13" t="s">
        <v>1444</v>
      </c>
      <c r="B364" s="29" t="s">
        <v>556</v>
      </c>
      <c r="C364" s="94" t="s">
        <v>31</v>
      </c>
      <c r="D364" s="94" t="s">
        <v>31</v>
      </c>
      <c r="E364" s="11"/>
      <c r="F364" s="99" t="str">
        <f t="shared" ref="F364:F381" si="18">IF($C$381=0,"",IF(C364="[For completion]","",C364/$C$381))</f>
        <v/>
      </c>
      <c r="G364" s="99" t="str">
        <f t="shared" ref="G364:G381" si="19">IF($D$381=0,"",IF(D364="[For completion]","",D364/$D$381))</f>
        <v/>
      </c>
    </row>
    <row r="365" spans="1:7" customFormat="1">
      <c r="A365" s="13" t="s">
        <v>1445</v>
      </c>
      <c r="B365" s="29" t="s">
        <v>556</v>
      </c>
      <c r="C365" s="94" t="s">
        <v>31</v>
      </c>
      <c r="D365" s="94" t="s">
        <v>31</v>
      </c>
      <c r="E365" s="11"/>
      <c r="F365" s="99" t="str">
        <f t="shared" si="18"/>
        <v/>
      </c>
      <c r="G365" s="99" t="str">
        <f t="shared" si="19"/>
        <v/>
      </c>
    </row>
    <row r="366" spans="1:7" customFormat="1">
      <c r="A366" s="13" t="s">
        <v>1446</v>
      </c>
      <c r="B366" s="29" t="s">
        <v>556</v>
      </c>
      <c r="C366" s="94" t="s">
        <v>31</v>
      </c>
      <c r="D366" s="94" t="s">
        <v>31</v>
      </c>
      <c r="E366" s="11"/>
      <c r="F366" s="99" t="str">
        <f t="shared" si="18"/>
        <v/>
      </c>
      <c r="G366" s="99" t="str">
        <f t="shared" si="19"/>
        <v/>
      </c>
    </row>
    <row r="367" spans="1:7" customFormat="1">
      <c r="A367" s="13" t="s">
        <v>1447</v>
      </c>
      <c r="B367" s="29" t="s">
        <v>556</v>
      </c>
      <c r="C367" s="94" t="s">
        <v>31</v>
      </c>
      <c r="D367" s="94" t="s">
        <v>31</v>
      </c>
      <c r="E367" s="11"/>
      <c r="F367" s="99" t="str">
        <f t="shared" si="18"/>
        <v/>
      </c>
      <c r="G367" s="99" t="str">
        <f t="shared" si="19"/>
        <v/>
      </c>
    </row>
    <row r="368" spans="1:7" customFormat="1">
      <c r="A368" s="13" t="s">
        <v>1448</v>
      </c>
      <c r="B368" s="29" t="s">
        <v>556</v>
      </c>
      <c r="C368" s="94" t="s">
        <v>31</v>
      </c>
      <c r="D368" s="94" t="s">
        <v>31</v>
      </c>
      <c r="E368" s="11"/>
      <c r="F368" s="99" t="str">
        <f t="shared" si="18"/>
        <v/>
      </c>
      <c r="G368" s="99" t="str">
        <f t="shared" si="19"/>
        <v/>
      </c>
    </row>
    <row r="369" spans="1:7" customFormat="1">
      <c r="A369" s="13" t="s">
        <v>1449</v>
      </c>
      <c r="B369" s="29" t="s">
        <v>556</v>
      </c>
      <c r="C369" s="94" t="s">
        <v>31</v>
      </c>
      <c r="D369" s="94" t="s">
        <v>31</v>
      </c>
      <c r="E369" s="11"/>
      <c r="F369" s="99" t="str">
        <f t="shared" si="18"/>
        <v/>
      </c>
      <c r="G369" s="99" t="str">
        <f t="shared" si="19"/>
        <v/>
      </c>
    </row>
    <row r="370" spans="1:7" customFormat="1">
      <c r="A370" s="13" t="s">
        <v>1450</v>
      </c>
      <c r="B370" s="29" t="s">
        <v>556</v>
      </c>
      <c r="C370" s="94" t="s">
        <v>31</v>
      </c>
      <c r="D370" s="94" t="s">
        <v>31</v>
      </c>
      <c r="E370" s="11"/>
      <c r="F370" s="99" t="str">
        <f t="shared" si="18"/>
        <v/>
      </c>
      <c r="G370" s="99" t="str">
        <f t="shared" si="19"/>
        <v/>
      </c>
    </row>
    <row r="371" spans="1:7" customFormat="1">
      <c r="A371" s="13" t="s">
        <v>1451</v>
      </c>
      <c r="B371" s="29" t="s">
        <v>556</v>
      </c>
      <c r="C371" s="94" t="s">
        <v>31</v>
      </c>
      <c r="D371" s="94" t="s">
        <v>31</v>
      </c>
      <c r="E371" s="11"/>
      <c r="F371" s="99" t="str">
        <f t="shared" si="18"/>
        <v/>
      </c>
      <c r="G371" s="99" t="str">
        <f t="shared" si="19"/>
        <v/>
      </c>
    </row>
    <row r="372" spans="1:7" customFormat="1">
      <c r="A372" s="13" t="s">
        <v>1452</v>
      </c>
      <c r="B372" s="29" t="s">
        <v>556</v>
      </c>
      <c r="C372" s="94" t="s">
        <v>31</v>
      </c>
      <c r="D372" s="94" t="s">
        <v>31</v>
      </c>
      <c r="E372" s="11"/>
      <c r="F372" s="99" t="str">
        <f t="shared" si="18"/>
        <v/>
      </c>
      <c r="G372" s="99" t="str">
        <f t="shared" si="19"/>
        <v/>
      </c>
    </row>
    <row r="373" spans="1:7" customFormat="1">
      <c r="A373" s="13" t="s">
        <v>1453</v>
      </c>
      <c r="B373" s="29" t="s">
        <v>556</v>
      </c>
      <c r="C373" s="94" t="s">
        <v>31</v>
      </c>
      <c r="D373" s="94" t="s">
        <v>31</v>
      </c>
      <c r="E373" s="11"/>
      <c r="F373" s="99" t="str">
        <f t="shared" si="18"/>
        <v/>
      </c>
      <c r="G373" s="99" t="str">
        <f t="shared" si="19"/>
        <v/>
      </c>
    </row>
    <row r="374" spans="1:7" customFormat="1">
      <c r="A374" s="13" t="s">
        <v>1454</v>
      </c>
      <c r="B374" s="29" t="s">
        <v>556</v>
      </c>
      <c r="C374" s="94" t="s">
        <v>31</v>
      </c>
      <c r="D374" s="94" t="s">
        <v>31</v>
      </c>
      <c r="E374" s="11"/>
      <c r="F374" s="99" t="str">
        <f t="shared" si="18"/>
        <v/>
      </c>
      <c r="G374" s="99" t="str">
        <f t="shared" si="19"/>
        <v/>
      </c>
    </row>
    <row r="375" spans="1:7" customFormat="1">
      <c r="A375" s="13" t="s">
        <v>1455</v>
      </c>
      <c r="B375" s="29" t="s">
        <v>556</v>
      </c>
      <c r="C375" s="94" t="s">
        <v>31</v>
      </c>
      <c r="D375" s="94" t="s">
        <v>31</v>
      </c>
      <c r="E375" s="11"/>
      <c r="F375" s="99" t="str">
        <f t="shared" si="18"/>
        <v/>
      </c>
      <c r="G375" s="99" t="str">
        <f t="shared" si="19"/>
        <v/>
      </c>
    </row>
    <row r="376" spans="1:7" customFormat="1">
      <c r="A376" s="13" t="s">
        <v>1456</v>
      </c>
      <c r="B376" s="29" t="s">
        <v>556</v>
      </c>
      <c r="C376" s="94" t="s">
        <v>31</v>
      </c>
      <c r="D376" s="94" t="s">
        <v>31</v>
      </c>
      <c r="E376" s="11"/>
      <c r="F376" s="99" t="str">
        <f t="shared" si="18"/>
        <v/>
      </c>
      <c r="G376" s="99" t="str">
        <f t="shared" si="19"/>
        <v/>
      </c>
    </row>
    <row r="377" spans="1:7" customFormat="1">
      <c r="A377" s="13" t="s">
        <v>1457</v>
      </c>
      <c r="B377" s="29" t="s">
        <v>556</v>
      </c>
      <c r="C377" s="94" t="s">
        <v>31</v>
      </c>
      <c r="D377" s="94" t="s">
        <v>31</v>
      </c>
      <c r="E377" s="11"/>
      <c r="F377" s="99" t="str">
        <f t="shared" si="18"/>
        <v/>
      </c>
      <c r="G377" s="99" t="str">
        <f t="shared" si="19"/>
        <v/>
      </c>
    </row>
    <row r="378" spans="1:7" customFormat="1">
      <c r="A378" s="13" t="s">
        <v>1458</v>
      </c>
      <c r="B378" s="29" t="s">
        <v>556</v>
      </c>
      <c r="C378" s="94" t="s">
        <v>31</v>
      </c>
      <c r="D378" s="94" t="s">
        <v>31</v>
      </c>
      <c r="E378" s="11"/>
      <c r="F378" s="99" t="str">
        <f t="shared" si="18"/>
        <v/>
      </c>
      <c r="G378" s="99" t="str">
        <f t="shared" si="19"/>
        <v/>
      </c>
    </row>
    <row r="379" spans="1:7" customFormat="1">
      <c r="A379" s="13" t="s">
        <v>1459</v>
      </c>
      <c r="B379" s="29" t="s">
        <v>556</v>
      </c>
      <c r="C379" s="94" t="s">
        <v>31</v>
      </c>
      <c r="D379" s="94" t="s">
        <v>31</v>
      </c>
      <c r="E379" s="11"/>
      <c r="F379" s="99" t="str">
        <f t="shared" si="18"/>
        <v/>
      </c>
      <c r="G379" s="99" t="str">
        <f t="shared" si="19"/>
        <v/>
      </c>
    </row>
    <row r="380" spans="1:7" customFormat="1">
      <c r="A380" s="13" t="s">
        <v>1460</v>
      </c>
      <c r="B380" s="29" t="s">
        <v>1251</v>
      </c>
      <c r="C380" s="94" t="s">
        <v>31</v>
      </c>
      <c r="D380" s="94" t="s">
        <v>31</v>
      </c>
      <c r="E380" s="11"/>
      <c r="F380" s="99" t="str">
        <f t="shared" si="18"/>
        <v/>
      </c>
      <c r="G380" s="99" t="str">
        <f t="shared" si="19"/>
        <v/>
      </c>
    </row>
    <row r="381" spans="1:7" customFormat="1">
      <c r="A381" s="13" t="s">
        <v>1461</v>
      </c>
      <c r="B381" s="29" t="s">
        <v>96</v>
      </c>
      <c r="C381" s="94">
        <f>SUM(C363:C380)</f>
        <v>0</v>
      </c>
      <c r="D381" s="13">
        <f>SUM(D363:D380)</f>
        <v>0</v>
      </c>
      <c r="E381" s="11"/>
      <c r="F381" s="99" t="str">
        <f t="shared" si="18"/>
        <v/>
      </c>
      <c r="G381" s="99" t="str">
        <f t="shared" si="19"/>
        <v/>
      </c>
    </row>
    <row r="382" spans="1:7" customFormat="1">
      <c r="A382" s="13" t="s">
        <v>1462</v>
      </c>
      <c r="B382" s="13"/>
      <c r="C382" s="115"/>
      <c r="D382" s="13"/>
      <c r="E382" s="11"/>
      <c r="F382" s="11"/>
      <c r="G382" s="11"/>
    </row>
    <row r="383" spans="1:7" customFormat="1">
      <c r="A383" s="13" t="s">
        <v>1463</v>
      </c>
      <c r="B383" s="13"/>
      <c r="C383" s="115"/>
      <c r="D383" s="13"/>
      <c r="E383" s="11"/>
      <c r="F383" s="11"/>
      <c r="G383" s="11"/>
    </row>
    <row r="384" spans="1:7" customFormat="1">
      <c r="A384" s="13" t="s">
        <v>1464</v>
      </c>
      <c r="B384" s="13"/>
      <c r="C384" s="115"/>
      <c r="D384" s="13"/>
      <c r="E384" s="11"/>
      <c r="F384" s="11"/>
      <c r="G384" s="11"/>
    </row>
    <row r="385" spans="1:7" customFormat="1">
      <c r="A385" s="13" t="s">
        <v>1465</v>
      </c>
      <c r="B385" s="13"/>
      <c r="C385" s="115"/>
      <c r="D385" s="13"/>
      <c r="E385" s="11"/>
      <c r="F385" s="11"/>
      <c r="G385" s="11"/>
    </row>
    <row r="386" spans="1:7" customFormat="1">
      <c r="A386" s="13" t="s">
        <v>1466</v>
      </c>
      <c r="B386" s="13"/>
      <c r="C386" s="115"/>
      <c r="D386" s="13"/>
      <c r="E386" s="11"/>
      <c r="F386" s="11"/>
      <c r="G386" s="11"/>
    </row>
    <row r="387" spans="1:7" customFormat="1">
      <c r="A387" s="13" t="s">
        <v>1467</v>
      </c>
      <c r="B387" s="13"/>
      <c r="C387" s="115"/>
      <c r="D387" s="13"/>
      <c r="E387" s="11"/>
      <c r="F387" s="11"/>
      <c r="G387" s="11"/>
    </row>
    <row r="388" spans="1:7" customFormat="1">
      <c r="A388" s="13" t="s">
        <v>1468</v>
      </c>
      <c r="B388" s="13"/>
      <c r="C388" s="115"/>
      <c r="D388" s="13"/>
      <c r="E388" s="11"/>
      <c r="F388" s="11"/>
      <c r="G388" s="11"/>
    </row>
    <row r="389" spans="1:7" customFormat="1">
      <c r="A389" s="13" t="s">
        <v>1469</v>
      </c>
      <c r="B389" s="13"/>
      <c r="C389" s="115"/>
      <c r="D389" s="13"/>
      <c r="E389" s="11"/>
      <c r="F389" s="11"/>
      <c r="G389" s="11"/>
    </row>
    <row r="390" spans="1:7" customFormat="1">
      <c r="A390" s="13" t="s">
        <v>1470</v>
      </c>
      <c r="B390" s="13"/>
      <c r="C390" s="115"/>
      <c r="D390" s="13"/>
      <c r="E390" s="11"/>
      <c r="F390" s="11"/>
      <c r="G390" s="11"/>
    </row>
    <row r="391" spans="1:7" customFormat="1">
      <c r="A391" s="13" t="s">
        <v>1471</v>
      </c>
      <c r="B391" s="13"/>
      <c r="C391" s="115"/>
      <c r="D391" s="13"/>
      <c r="E391" s="11"/>
      <c r="F391" s="11"/>
      <c r="G391" s="11"/>
    </row>
    <row r="392" spans="1:7" customFormat="1">
      <c r="A392" s="13" t="s">
        <v>1472</v>
      </c>
      <c r="B392" s="13"/>
      <c r="C392" s="115"/>
      <c r="D392" s="13"/>
      <c r="E392" s="11"/>
      <c r="F392" s="11"/>
      <c r="G392" s="11"/>
    </row>
    <row r="393" spans="1:7" customFormat="1">
      <c r="A393" s="13" t="s">
        <v>1473</v>
      </c>
      <c r="B393" s="13"/>
      <c r="C393" s="115"/>
      <c r="D393" s="13"/>
      <c r="E393" s="11"/>
      <c r="F393" s="11"/>
      <c r="G393" s="11"/>
    </row>
    <row r="394" spans="1:7" customFormat="1">
      <c r="A394" s="13" t="s">
        <v>1474</v>
      </c>
      <c r="B394" s="13"/>
      <c r="C394" s="115"/>
      <c r="D394" s="13"/>
      <c r="E394" s="11"/>
      <c r="F394" s="11"/>
      <c r="G394" s="11"/>
    </row>
    <row r="395" spans="1:7" customFormat="1">
      <c r="A395" s="13" t="s">
        <v>1475</v>
      </c>
      <c r="B395" s="13"/>
      <c r="C395" s="115"/>
      <c r="D395" s="13"/>
      <c r="E395" s="11"/>
      <c r="F395" s="11"/>
      <c r="G395" s="11"/>
    </row>
    <row r="396" spans="1:7" customFormat="1">
      <c r="A396" s="13" t="s">
        <v>1476</v>
      </c>
      <c r="B396" s="13"/>
      <c r="C396" s="115"/>
      <c r="D396" s="13"/>
      <c r="E396" s="11"/>
      <c r="F396" s="11"/>
      <c r="G396" s="11"/>
    </row>
    <row r="397" spans="1:7" customFormat="1">
      <c r="A397" s="13" t="s">
        <v>1477</v>
      </c>
      <c r="B397" s="13"/>
      <c r="C397" s="115"/>
      <c r="D397" s="13"/>
      <c r="E397" s="11"/>
      <c r="F397" s="11"/>
      <c r="G397" s="11"/>
    </row>
    <row r="398" spans="1:7" customFormat="1">
      <c r="A398" s="13" t="s">
        <v>1478</v>
      </c>
      <c r="B398" s="13"/>
      <c r="C398" s="115"/>
      <c r="D398" s="13"/>
      <c r="E398" s="11"/>
      <c r="F398" s="11"/>
      <c r="G398" s="11"/>
    </row>
    <row r="399" spans="1:7" customFormat="1">
      <c r="A399" s="13" t="s">
        <v>1479</v>
      </c>
      <c r="B399" s="13"/>
      <c r="C399" s="115"/>
      <c r="D399" s="13"/>
      <c r="E399" s="11"/>
      <c r="F399" s="11"/>
      <c r="G399" s="11"/>
    </row>
    <row r="400" spans="1:7" customFormat="1">
      <c r="A400" s="13" t="s">
        <v>1480</v>
      </c>
      <c r="B400" s="13"/>
      <c r="C400" s="115"/>
      <c r="D400" s="13"/>
      <c r="E400" s="11"/>
      <c r="F400" s="11"/>
      <c r="G400" s="11"/>
    </row>
    <row r="401" spans="1:7" customFormat="1">
      <c r="A401" s="13" t="s">
        <v>1481</v>
      </c>
      <c r="B401" s="13"/>
      <c r="C401" s="115"/>
      <c r="D401" s="13"/>
      <c r="E401" s="11"/>
      <c r="F401" s="11"/>
      <c r="G401" s="11"/>
    </row>
    <row r="402" spans="1:7" customFormat="1">
      <c r="A402" s="13" t="s">
        <v>1482</v>
      </c>
      <c r="B402" s="13"/>
      <c r="C402" s="115"/>
      <c r="D402" s="13"/>
      <c r="E402" s="11"/>
      <c r="F402" s="11"/>
      <c r="G402" s="11"/>
    </row>
    <row r="403" spans="1:7" customFormat="1">
      <c r="A403" s="13" t="s">
        <v>1483</v>
      </c>
      <c r="B403" s="13"/>
      <c r="C403" s="115"/>
      <c r="D403" s="13"/>
      <c r="E403" s="11"/>
      <c r="F403" s="11"/>
      <c r="G403" s="11"/>
    </row>
    <row r="404" spans="1:7" customFormat="1">
      <c r="A404" s="13" t="s">
        <v>1484</v>
      </c>
      <c r="B404" s="13"/>
      <c r="C404" s="115"/>
      <c r="D404" s="13"/>
      <c r="E404" s="11"/>
      <c r="F404" s="11"/>
      <c r="G404" s="11"/>
    </row>
    <row r="405" spans="1:7" customFormat="1">
      <c r="A405" s="13" t="s">
        <v>1485</v>
      </c>
      <c r="B405" s="13"/>
      <c r="C405" s="115"/>
      <c r="D405" s="13"/>
      <c r="E405" s="11"/>
      <c r="F405" s="11"/>
      <c r="G405" s="11"/>
    </row>
    <row r="406" spans="1:7" customFormat="1">
      <c r="A406" s="13" t="s">
        <v>1486</v>
      </c>
      <c r="B406" s="13"/>
      <c r="C406" s="115"/>
      <c r="D406" s="13"/>
      <c r="E406" s="11"/>
      <c r="F406" s="11"/>
      <c r="G406" s="11"/>
    </row>
    <row r="407" spans="1:7" customFormat="1">
      <c r="A407" s="13" t="s">
        <v>1487</v>
      </c>
      <c r="B407" s="13"/>
      <c r="C407" s="115"/>
      <c r="D407" s="13"/>
      <c r="E407" s="11"/>
      <c r="F407" s="11"/>
      <c r="G407" s="11"/>
    </row>
    <row r="408" spans="1:7" customFormat="1">
      <c r="A408" s="13" t="s">
        <v>1488</v>
      </c>
      <c r="B408" s="13"/>
      <c r="C408" s="115"/>
      <c r="D408" s="13"/>
      <c r="E408" s="11"/>
      <c r="F408" s="11"/>
      <c r="G408" s="11"/>
    </row>
    <row r="409" spans="1:7" customFormat="1">
      <c r="A409" s="13" t="s">
        <v>1489</v>
      </c>
      <c r="B409" s="13"/>
      <c r="C409" s="115"/>
      <c r="D409" s="13"/>
      <c r="E409" s="11"/>
      <c r="F409" s="11"/>
      <c r="G409" s="11"/>
    </row>
    <row r="410" spans="1:7" customFormat="1">
      <c r="A410" s="13" t="s">
        <v>1490</v>
      </c>
      <c r="B410" s="13"/>
      <c r="C410" s="115"/>
      <c r="D410" s="13"/>
      <c r="E410" s="11"/>
      <c r="F410" s="11"/>
      <c r="G410" s="11"/>
    </row>
    <row r="411" spans="1:7" ht="18.75">
      <c r="A411" s="87"/>
      <c r="B411" s="88" t="s">
        <v>753</v>
      </c>
      <c r="C411" s="87"/>
      <c r="D411" s="87"/>
      <c r="E411" s="87"/>
      <c r="F411" s="89"/>
      <c r="G411" s="89"/>
    </row>
    <row r="412" spans="1:7" ht="15" customHeight="1">
      <c r="A412" s="31"/>
      <c r="B412" s="31" t="s">
        <v>1372</v>
      </c>
      <c r="C412" s="31" t="s">
        <v>634</v>
      </c>
      <c r="D412" s="31" t="s">
        <v>635</v>
      </c>
      <c r="E412" s="31"/>
      <c r="F412" s="31" t="s">
        <v>464</v>
      </c>
      <c r="G412" s="31" t="s">
        <v>636</v>
      </c>
    </row>
    <row r="413" spans="1:7">
      <c r="A413" s="13" t="s">
        <v>1252</v>
      </c>
      <c r="B413" s="13" t="s">
        <v>638</v>
      </c>
      <c r="C413" s="94" t="s">
        <v>31</v>
      </c>
      <c r="D413" s="26"/>
      <c r="E413" s="26"/>
      <c r="F413" s="44"/>
      <c r="G413" s="44"/>
    </row>
    <row r="414" spans="1:7">
      <c r="A414" s="26"/>
      <c r="D414" s="26"/>
      <c r="E414" s="26"/>
      <c r="F414" s="44"/>
      <c r="G414" s="44"/>
    </row>
    <row r="415" spans="1:7">
      <c r="B415" s="13" t="s">
        <v>639</v>
      </c>
      <c r="D415" s="26"/>
      <c r="E415" s="26"/>
      <c r="F415" s="44"/>
      <c r="G415" s="44"/>
    </row>
    <row r="416" spans="1:7">
      <c r="A416" s="13" t="s">
        <v>1253</v>
      </c>
      <c r="B416" s="29" t="s">
        <v>556</v>
      </c>
      <c r="C416" s="94" t="s">
        <v>31</v>
      </c>
      <c r="D416" s="108" t="s">
        <v>31</v>
      </c>
      <c r="E416" s="26"/>
      <c r="F416" s="99" t="str">
        <f t="shared" ref="F416:F439" si="20">IF($C$440=0,"",IF(C416="[for completion]","",C416/$C$440))</f>
        <v/>
      </c>
      <c r="G416" s="99" t="str">
        <f t="shared" ref="G416:G439" si="21">IF($D$440=0,"",IF(D416="[for completion]","",D416/$D$440))</f>
        <v/>
      </c>
    </row>
    <row r="417" spans="1:7">
      <c r="A417" s="13" t="s">
        <v>1254</v>
      </c>
      <c r="B417" s="29" t="s">
        <v>556</v>
      </c>
      <c r="C417" s="94" t="s">
        <v>31</v>
      </c>
      <c r="D417" s="108" t="s">
        <v>31</v>
      </c>
      <c r="E417" s="26"/>
      <c r="F417" s="99" t="str">
        <f t="shared" si="20"/>
        <v/>
      </c>
      <c r="G417" s="99" t="str">
        <f t="shared" si="21"/>
        <v/>
      </c>
    </row>
    <row r="418" spans="1:7">
      <c r="A418" s="13" t="s">
        <v>1255</v>
      </c>
      <c r="B418" s="29" t="s">
        <v>556</v>
      </c>
      <c r="C418" s="94" t="s">
        <v>31</v>
      </c>
      <c r="D418" s="108" t="s">
        <v>31</v>
      </c>
      <c r="E418" s="26"/>
      <c r="F418" s="99" t="str">
        <f t="shared" si="20"/>
        <v/>
      </c>
      <c r="G418" s="99" t="str">
        <f t="shared" si="21"/>
        <v/>
      </c>
    </row>
    <row r="419" spans="1:7">
      <c r="A419" s="13" t="s">
        <v>1256</v>
      </c>
      <c r="B419" s="29" t="s">
        <v>556</v>
      </c>
      <c r="C419" s="94" t="s">
        <v>31</v>
      </c>
      <c r="D419" s="108" t="s">
        <v>31</v>
      </c>
      <c r="E419" s="26"/>
      <c r="F419" s="99" t="str">
        <f t="shared" si="20"/>
        <v/>
      </c>
      <c r="G419" s="99" t="str">
        <f t="shared" si="21"/>
        <v/>
      </c>
    </row>
    <row r="420" spans="1:7">
      <c r="A420" s="13" t="s">
        <v>1257</v>
      </c>
      <c r="B420" s="29" t="s">
        <v>556</v>
      </c>
      <c r="C420" s="94" t="s">
        <v>31</v>
      </c>
      <c r="D420" s="108" t="s">
        <v>31</v>
      </c>
      <c r="E420" s="26"/>
      <c r="F420" s="99" t="str">
        <f t="shared" si="20"/>
        <v/>
      </c>
      <c r="G420" s="99" t="str">
        <f t="shared" si="21"/>
        <v/>
      </c>
    </row>
    <row r="421" spans="1:7">
      <c r="A421" s="13" t="s">
        <v>1258</v>
      </c>
      <c r="B421" s="29" t="s">
        <v>556</v>
      </c>
      <c r="C421" s="94" t="s">
        <v>31</v>
      </c>
      <c r="D421" s="108" t="s">
        <v>31</v>
      </c>
      <c r="E421" s="26"/>
      <c r="F421" s="99" t="str">
        <f t="shared" si="20"/>
        <v/>
      </c>
      <c r="G421" s="99" t="str">
        <f t="shared" si="21"/>
        <v/>
      </c>
    </row>
    <row r="422" spans="1:7">
      <c r="A422" s="13" t="s">
        <v>1259</v>
      </c>
      <c r="B422" s="29" t="s">
        <v>556</v>
      </c>
      <c r="C422" s="94" t="s">
        <v>31</v>
      </c>
      <c r="D422" s="108" t="s">
        <v>31</v>
      </c>
      <c r="E422" s="26"/>
      <c r="F422" s="99" t="str">
        <f t="shared" si="20"/>
        <v/>
      </c>
      <c r="G422" s="99" t="str">
        <f t="shared" si="21"/>
        <v/>
      </c>
    </row>
    <row r="423" spans="1:7">
      <c r="A423" s="13" t="s">
        <v>1260</v>
      </c>
      <c r="B423" s="29" t="s">
        <v>556</v>
      </c>
      <c r="C423" s="94" t="s">
        <v>31</v>
      </c>
      <c r="D423" s="108" t="s">
        <v>31</v>
      </c>
      <c r="E423" s="26"/>
      <c r="F423" s="99" t="str">
        <f t="shared" si="20"/>
        <v/>
      </c>
      <c r="G423" s="99" t="str">
        <f t="shared" si="21"/>
        <v/>
      </c>
    </row>
    <row r="424" spans="1:7">
      <c r="A424" s="13" t="s">
        <v>1261</v>
      </c>
      <c r="B424" s="29" t="s">
        <v>556</v>
      </c>
      <c r="C424" s="94" t="s">
        <v>31</v>
      </c>
      <c r="D424" s="108" t="s">
        <v>31</v>
      </c>
      <c r="E424" s="26"/>
      <c r="F424" s="99" t="str">
        <f t="shared" si="20"/>
        <v/>
      </c>
      <c r="G424" s="99" t="str">
        <f t="shared" si="21"/>
        <v/>
      </c>
    </row>
    <row r="425" spans="1:7">
      <c r="A425" s="13" t="s">
        <v>1373</v>
      </c>
      <c r="B425" s="29" t="s">
        <v>556</v>
      </c>
      <c r="C425" s="94" t="s">
        <v>31</v>
      </c>
      <c r="D425" s="108" t="s">
        <v>31</v>
      </c>
      <c r="E425" s="29"/>
      <c r="F425" s="99" t="str">
        <f t="shared" si="20"/>
        <v/>
      </c>
      <c r="G425" s="99" t="str">
        <f t="shared" si="21"/>
        <v/>
      </c>
    </row>
    <row r="426" spans="1:7">
      <c r="A426" s="13" t="s">
        <v>1374</v>
      </c>
      <c r="B426" s="29" t="s">
        <v>556</v>
      </c>
      <c r="C426" s="94" t="s">
        <v>31</v>
      </c>
      <c r="D426" s="108" t="s">
        <v>31</v>
      </c>
      <c r="E426" s="29"/>
      <c r="F426" s="99" t="str">
        <f t="shared" si="20"/>
        <v/>
      </c>
      <c r="G426" s="99" t="str">
        <f t="shared" si="21"/>
        <v/>
      </c>
    </row>
    <row r="427" spans="1:7">
      <c r="A427" s="13" t="s">
        <v>1375</v>
      </c>
      <c r="B427" s="29" t="s">
        <v>556</v>
      </c>
      <c r="C427" s="94" t="s">
        <v>31</v>
      </c>
      <c r="D427" s="108" t="s">
        <v>31</v>
      </c>
      <c r="E427" s="29"/>
      <c r="F427" s="99" t="str">
        <f t="shared" si="20"/>
        <v/>
      </c>
      <c r="G427" s="99" t="str">
        <f t="shared" si="21"/>
        <v/>
      </c>
    </row>
    <row r="428" spans="1:7">
      <c r="A428" s="13" t="s">
        <v>1376</v>
      </c>
      <c r="B428" s="29" t="s">
        <v>556</v>
      </c>
      <c r="C428" s="94" t="s">
        <v>31</v>
      </c>
      <c r="D428" s="108" t="s">
        <v>31</v>
      </c>
      <c r="E428" s="29"/>
      <c r="F428" s="99" t="str">
        <f t="shared" si="20"/>
        <v/>
      </c>
      <c r="G428" s="99" t="str">
        <f t="shared" si="21"/>
        <v/>
      </c>
    </row>
    <row r="429" spans="1:7">
      <c r="A429" s="13" t="s">
        <v>1377</v>
      </c>
      <c r="B429" s="29" t="s">
        <v>556</v>
      </c>
      <c r="C429" s="94" t="s">
        <v>31</v>
      </c>
      <c r="D429" s="108" t="s">
        <v>31</v>
      </c>
      <c r="E429" s="29"/>
      <c r="F429" s="99" t="str">
        <f t="shared" si="20"/>
        <v/>
      </c>
      <c r="G429" s="99" t="str">
        <f t="shared" si="21"/>
        <v/>
      </c>
    </row>
    <row r="430" spans="1:7">
      <c r="A430" s="13" t="s">
        <v>1378</v>
      </c>
      <c r="B430" s="29" t="s">
        <v>556</v>
      </c>
      <c r="C430" s="94" t="s">
        <v>31</v>
      </c>
      <c r="D430" s="108" t="s">
        <v>31</v>
      </c>
      <c r="E430" s="29"/>
      <c r="F430" s="99" t="str">
        <f t="shared" si="20"/>
        <v/>
      </c>
      <c r="G430" s="99" t="str">
        <f t="shared" si="21"/>
        <v/>
      </c>
    </row>
    <row r="431" spans="1:7">
      <c r="A431" s="13" t="s">
        <v>1379</v>
      </c>
      <c r="B431" s="29" t="s">
        <v>556</v>
      </c>
      <c r="C431" s="94" t="s">
        <v>31</v>
      </c>
      <c r="D431" s="108" t="s">
        <v>31</v>
      </c>
      <c r="F431" s="99" t="str">
        <f t="shared" si="20"/>
        <v/>
      </c>
      <c r="G431" s="99" t="str">
        <f t="shared" si="21"/>
        <v/>
      </c>
    </row>
    <row r="432" spans="1:7">
      <c r="A432" s="13" t="s">
        <v>1380</v>
      </c>
      <c r="B432" s="29" t="s">
        <v>556</v>
      </c>
      <c r="C432" s="94" t="s">
        <v>31</v>
      </c>
      <c r="D432" s="108" t="s">
        <v>31</v>
      </c>
      <c r="E432" s="84"/>
      <c r="F432" s="99" t="str">
        <f t="shared" si="20"/>
        <v/>
      </c>
      <c r="G432" s="99" t="str">
        <f t="shared" si="21"/>
        <v/>
      </c>
    </row>
    <row r="433" spans="1:7">
      <c r="A433" s="13" t="s">
        <v>1381</v>
      </c>
      <c r="B433" s="29" t="s">
        <v>556</v>
      </c>
      <c r="C433" s="94" t="s">
        <v>31</v>
      </c>
      <c r="D433" s="108" t="s">
        <v>31</v>
      </c>
      <c r="E433" s="84"/>
      <c r="F433" s="99" t="str">
        <f t="shared" si="20"/>
        <v/>
      </c>
      <c r="G433" s="99" t="str">
        <f t="shared" si="21"/>
        <v/>
      </c>
    </row>
    <row r="434" spans="1:7">
      <c r="A434" s="13" t="s">
        <v>1382</v>
      </c>
      <c r="B434" s="29" t="s">
        <v>556</v>
      </c>
      <c r="C434" s="94" t="s">
        <v>31</v>
      </c>
      <c r="D434" s="108" t="s">
        <v>31</v>
      </c>
      <c r="E434" s="84"/>
      <c r="F434" s="99" t="str">
        <f t="shared" si="20"/>
        <v/>
      </c>
      <c r="G434" s="99" t="str">
        <f t="shared" si="21"/>
        <v/>
      </c>
    </row>
    <row r="435" spans="1:7">
      <c r="A435" s="13" t="s">
        <v>1383</v>
      </c>
      <c r="B435" s="29" t="s">
        <v>556</v>
      </c>
      <c r="C435" s="94" t="s">
        <v>31</v>
      </c>
      <c r="D435" s="108" t="s">
        <v>31</v>
      </c>
      <c r="E435" s="84"/>
      <c r="F435" s="99" t="str">
        <f t="shared" si="20"/>
        <v/>
      </c>
      <c r="G435" s="99" t="str">
        <f t="shared" si="21"/>
        <v/>
      </c>
    </row>
    <row r="436" spans="1:7">
      <c r="A436" s="13" t="s">
        <v>1384</v>
      </c>
      <c r="B436" s="29" t="s">
        <v>556</v>
      </c>
      <c r="C436" s="94" t="s">
        <v>31</v>
      </c>
      <c r="D436" s="108" t="s">
        <v>31</v>
      </c>
      <c r="E436" s="84"/>
      <c r="F436" s="99" t="str">
        <f t="shared" si="20"/>
        <v/>
      </c>
      <c r="G436" s="99" t="str">
        <f t="shared" si="21"/>
        <v/>
      </c>
    </row>
    <row r="437" spans="1:7">
      <c r="A437" s="13" t="s">
        <v>1385</v>
      </c>
      <c r="B437" s="29" t="s">
        <v>556</v>
      </c>
      <c r="C437" s="94" t="s">
        <v>31</v>
      </c>
      <c r="D437" s="108" t="s">
        <v>31</v>
      </c>
      <c r="E437" s="84"/>
      <c r="F437" s="99" t="str">
        <f t="shared" si="20"/>
        <v/>
      </c>
      <c r="G437" s="99" t="str">
        <f t="shared" si="21"/>
        <v/>
      </c>
    </row>
    <row r="438" spans="1:7">
      <c r="A438" s="13" t="s">
        <v>1386</v>
      </c>
      <c r="B438" s="29" t="s">
        <v>556</v>
      </c>
      <c r="C438" s="94" t="s">
        <v>31</v>
      </c>
      <c r="D438" s="108" t="s">
        <v>31</v>
      </c>
      <c r="E438" s="84"/>
      <c r="F438" s="99" t="str">
        <f t="shared" si="20"/>
        <v/>
      </c>
      <c r="G438" s="99" t="str">
        <f t="shared" si="21"/>
        <v/>
      </c>
    </row>
    <row r="439" spans="1:7">
      <c r="A439" s="13" t="s">
        <v>1387</v>
      </c>
      <c r="B439" s="29" t="s">
        <v>556</v>
      </c>
      <c r="C439" s="94" t="s">
        <v>31</v>
      </c>
      <c r="D439" s="108" t="s">
        <v>31</v>
      </c>
      <c r="E439" s="84"/>
      <c r="F439" s="99" t="str">
        <f t="shared" si="20"/>
        <v/>
      </c>
      <c r="G439" s="99" t="str">
        <f t="shared" si="21"/>
        <v/>
      </c>
    </row>
    <row r="440" spans="1:7">
      <c r="A440" s="13" t="s">
        <v>1388</v>
      </c>
      <c r="B440" s="29" t="s">
        <v>96</v>
      </c>
      <c r="C440" s="95">
        <f>SUM(C416:C439)</f>
        <v>0</v>
      </c>
      <c r="D440" s="36">
        <f>SUM(D416:D439)</f>
        <v>0</v>
      </c>
      <c r="E440" s="84"/>
      <c r="F440" s="109">
        <f>SUM(F416:F439)</f>
        <v>0</v>
      </c>
      <c r="G440" s="109">
        <f>SUM(G416:G439)</f>
        <v>0</v>
      </c>
    </row>
    <row r="441" spans="1:7" ht="15" customHeight="1">
      <c r="A441" s="31"/>
      <c r="B441" s="31" t="s">
        <v>1389</v>
      </c>
      <c r="C441" s="31" t="s">
        <v>634</v>
      </c>
      <c r="D441" s="31" t="s">
        <v>635</v>
      </c>
      <c r="E441" s="31"/>
      <c r="F441" s="31" t="s">
        <v>464</v>
      </c>
      <c r="G441" s="31" t="s">
        <v>636</v>
      </c>
    </row>
    <row r="442" spans="1:7">
      <c r="A442" s="13" t="s">
        <v>1262</v>
      </c>
      <c r="B442" s="13" t="s">
        <v>667</v>
      </c>
      <c r="C442" s="91" t="s">
        <v>31</v>
      </c>
      <c r="G442" s="13"/>
    </row>
    <row r="443" spans="1:7">
      <c r="G443" s="13"/>
    </row>
    <row r="444" spans="1:7">
      <c r="B444" s="29" t="s">
        <v>668</v>
      </c>
      <c r="G444" s="13"/>
    </row>
    <row r="445" spans="1:7">
      <c r="A445" s="13" t="s">
        <v>1263</v>
      </c>
      <c r="B445" s="13" t="s">
        <v>670</v>
      </c>
      <c r="C445" s="94" t="s">
        <v>31</v>
      </c>
      <c r="D445" s="108" t="s">
        <v>31</v>
      </c>
      <c r="F445" s="99" t="str">
        <f>IF($C$453=0,"",IF(C445="[for completion]","",C445/$C$453))</f>
        <v/>
      </c>
      <c r="G445" s="99" t="str">
        <f>IF($D$453=0,"",IF(D445="[for completion]","",D445/$D$453))</f>
        <v/>
      </c>
    </row>
    <row r="446" spans="1:7">
      <c r="A446" s="13" t="s">
        <v>1264</v>
      </c>
      <c r="B446" s="13" t="s">
        <v>672</v>
      </c>
      <c r="C446" s="94" t="s">
        <v>31</v>
      </c>
      <c r="D446" s="108" t="s">
        <v>31</v>
      </c>
      <c r="F446" s="99" t="str">
        <f t="shared" ref="F446:F459" si="22">IF($C$453=0,"",IF(C446="[for completion]","",C446/$C$453))</f>
        <v/>
      </c>
      <c r="G446" s="99" t="str">
        <f t="shared" ref="G446:G459" si="23">IF($D$453=0,"",IF(D446="[for completion]","",D446/$D$453))</f>
        <v/>
      </c>
    </row>
    <row r="447" spans="1:7">
      <c r="A447" s="13" t="s">
        <v>1265</v>
      </c>
      <c r="B447" s="13" t="s">
        <v>674</v>
      </c>
      <c r="C447" s="94" t="s">
        <v>31</v>
      </c>
      <c r="D447" s="108" t="s">
        <v>31</v>
      </c>
      <c r="F447" s="99" t="str">
        <f t="shared" si="22"/>
        <v/>
      </c>
      <c r="G447" s="99" t="str">
        <f t="shared" si="23"/>
        <v/>
      </c>
    </row>
    <row r="448" spans="1:7">
      <c r="A448" s="13" t="s">
        <v>1266</v>
      </c>
      <c r="B448" s="13" t="s">
        <v>676</v>
      </c>
      <c r="C448" s="94" t="s">
        <v>31</v>
      </c>
      <c r="D448" s="108" t="s">
        <v>31</v>
      </c>
      <c r="F448" s="99" t="str">
        <f t="shared" si="22"/>
        <v/>
      </c>
      <c r="G448" s="99" t="str">
        <f t="shared" si="23"/>
        <v/>
      </c>
    </row>
    <row r="449" spans="1:7">
      <c r="A449" s="13" t="s">
        <v>1267</v>
      </c>
      <c r="B449" s="13" t="s">
        <v>678</v>
      </c>
      <c r="C449" s="94" t="s">
        <v>31</v>
      </c>
      <c r="D449" s="108" t="s">
        <v>31</v>
      </c>
      <c r="F449" s="99" t="str">
        <f t="shared" si="22"/>
        <v/>
      </c>
      <c r="G449" s="99" t="str">
        <f t="shared" si="23"/>
        <v/>
      </c>
    </row>
    <row r="450" spans="1:7">
      <c r="A450" s="13" t="s">
        <v>1268</v>
      </c>
      <c r="B450" s="13" t="s">
        <v>680</v>
      </c>
      <c r="C450" s="94" t="s">
        <v>31</v>
      </c>
      <c r="D450" s="108" t="s">
        <v>31</v>
      </c>
      <c r="F450" s="99" t="str">
        <f t="shared" si="22"/>
        <v/>
      </c>
      <c r="G450" s="99" t="str">
        <f t="shared" si="23"/>
        <v/>
      </c>
    </row>
    <row r="451" spans="1:7">
      <c r="A451" s="13" t="s">
        <v>1269</v>
      </c>
      <c r="B451" s="13" t="s">
        <v>682</v>
      </c>
      <c r="C451" s="94" t="s">
        <v>31</v>
      </c>
      <c r="D451" s="108" t="s">
        <v>31</v>
      </c>
      <c r="F451" s="99" t="str">
        <f t="shared" si="22"/>
        <v/>
      </c>
      <c r="G451" s="99" t="str">
        <f t="shared" si="23"/>
        <v/>
      </c>
    </row>
    <row r="452" spans="1:7">
      <c r="A452" s="13" t="s">
        <v>1270</v>
      </c>
      <c r="B452" s="13" t="s">
        <v>684</v>
      </c>
      <c r="C452" s="94" t="s">
        <v>31</v>
      </c>
      <c r="D452" s="108" t="s">
        <v>31</v>
      </c>
      <c r="F452" s="99" t="str">
        <f t="shared" si="22"/>
        <v/>
      </c>
      <c r="G452" s="99" t="str">
        <f t="shared" si="23"/>
        <v/>
      </c>
    </row>
    <row r="453" spans="1:7">
      <c r="A453" s="13" t="s">
        <v>1271</v>
      </c>
      <c r="B453" s="38" t="s">
        <v>96</v>
      </c>
      <c r="C453" s="94">
        <f>SUM(C445:C452)</f>
        <v>0</v>
      </c>
      <c r="D453" s="108">
        <f>SUM(D445:D452)</f>
        <v>0</v>
      </c>
      <c r="F453" s="91">
        <f>SUM(F445:F452)</f>
        <v>0</v>
      </c>
      <c r="G453" s="91">
        <f>SUM(G445:G452)</f>
        <v>0</v>
      </c>
    </row>
    <row r="454" spans="1:7" outlineLevel="1">
      <c r="A454" s="13" t="s">
        <v>1272</v>
      </c>
      <c r="B454" s="40" t="s">
        <v>687</v>
      </c>
      <c r="C454" s="94"/>
      <c r="D454" s="108"/>
      <c r="F454" s="99" t="str">
        <f t="shared" si="22"/>
        <v/>
      </c>
      <c r="G454" s="99" t="str">
        <f t="shared" si="23"/>
        <v/>
      </c>
    </row>
    <row r="455" spans="1:7" outlineLevel="1">
      <c r="A455" s="13" t="s">
        <v>1273</v>
      </c>
      <c r="B455" s="40" t="s">
        <v>689</v>
      </c>
      <c r="C455" s="94"/>
      <c r="D455" s="108"/>
      <c r="F455" s="99" t="str">
        <f t="shared" si="22"/>
        <v/>
      </c>
      <c r="G455" s="99" t="str">
        <f t="shared" si="23"/>
        <v/>
      </c>
    </row>
    <row r="456" spans="1:7" outlineLevel="1">
      <c r="A456" s="13" t="s">
        <v>1274</v>
      </c>
      <c r="B456" s="40" t="s">
        <v>691</v>
      </c>
      <c r="C456" s="94"/>
      <c r="D456" s="108"/>
      <c r="F456" s="99" t="str">
        <f t="shared" si="22"/>
        <v/>
      </c>
      <c r="G456" s="99" t="str">
        <f t="shared" si="23"/>
        <v/>
      </c>
    </row>
    <row r="457" spans="1:7" outlineLevel="1">
      <c r="A457" s="13" t="s">
        <v>1275</v>
      </c>
      <c r="B457" s="40" t="s">
        <v>693</v>
      </c>
      <c r="C457" s="94"/>
      <c r="D457" s="108"/>
      <c r="F457" s="99" t="str">
        <f t="shared" si="22"/>
        <v/>
      </c>
      <c r="G457" s="99" t="str">
        <f t="shared" si="23"/>
        <v/>
      </c>
    </row>
    <row r="458" spans="1:7" outlineLevel="1">
      <c r="A458" s="13" t="s">
        <v>1276</v>
      </c>
      <c r="B458" s="40" t="s">
        <v>695</v>
      </c>
      <c r="C458" s="94"/>
      <c r="D458" s="108"/>
      <c r="F458" s="99" t="str">
        <f t="shared" si="22"/>
        <v/>
      </c>
      <c r="G458" s="99" t="str">
        <f t="shared" si="23"/>
        <v/>
      </c>
    </row>
    <row r="459" spans="1:7" outlineLevel="1">
      <c r="A459" s="13" t="s">
        <v>1277</v>
      </c>
      <c r="B459" s="40" t="s">
        <v>697</v>
      </c>
      <c r="C459" s="94"/>
      <c r="D459" s="108"/>
      <c r="F459" s="99" t="str">
        <f t="shared" si="22"/>
        <v/>
      </c>
      <c r="G459" s="99" t="str">
        <f t="shared" si="23"/>
        <v/>
      </c>
    </row>
    <row r="460" spans="1:7" outlineLevel="1">
      <c r="A460" s="13" t="s">
        <v>1278</v>
      </c>
      <c r="B460" s="40"/>
      <c r="F460" s="37"/>
      <c r="G460" s="37"/>
    </row>
    <row r="461" spans="1:7" outlineLevel="1">
      <c r="A461" s="13" t="s">
        <v>1279</v>
      </c>
      <c r="B461" s="40"/>
      <c r="F461" s="37"/>
      <c r="G461" s="37"/>
    </row>
    <row r="462" spans="1:7" outlineLevel="1">
      <c r="A462" s="13" t="s">
        <v>1280</v>
      </c>
      <c r="B462" s="40"/>
      <c r="F462" s="84"/>
      <c r="G462" s="84"/>
    </row>
    <row r="463" spans="1:7" ht="15" customHeight="1">
      <c r="A463" s="31"/>
      <c r="B463" s="31" t="s">
        <v>1395</v>
      </c>
      <c r="C463" s="31" t="s">
        <v>634</v>
      </c>
      <c r="D463" s="31" t="s">
        <v>635</v>
      </c>
      <c r="E463" s="31"/>
      <c r="F463" s="31" t="s">
        <v>464</v>
      </c>
      <c r="G463" s="31" t="s">
        <v>636</v>
      </c>
    </row>
    <row r="464" spans="1:7">
      <c r="A464" s="13" t="s">
        <v>1305</v>
      </c>
      <c r="B464" s="13" t="s">
        <v>667</v>
      </c>
      <c r="C464" s="91" t="s">
        <v>66</v>
      </c>
      <c r="G464" s="13"/>
    </row>
    <row r="465" spans="1:7">
      <c r="G465" s="13"/>
    </row>
    <row r="466" spans="1:7">
      <c r="B466" s="29" t="s">
        <v>668</v>
      </c>
      <c r="G466" s="13"/>
    </row>
    <row r="467" spans="1:7">
      <c r="A467" s="13" t="s">
        <v>1306</v>
      </c>
      <c r="B467" s="13" t="s">
        <v>670</v>
      </c>
      <c r="C467" s="94" t="s">
        <v>66</v>
      </c>
      <c r="D467" s="108" t="s">
        <v>66</v>
      </c>
      <c r="F467" s="99" t="str">
        <f>IF($C$475=0,"",IF(C467="[Mark as ND1 if not relevant]","",C467/$C$475))</f>
        <v/>
      </c>
      <c r="G467" s="99" t="str">
        <f>IF($D$475=0,"",IF(D467="[Mark as ND1 if not relevant]","",D467/$D$475))</f>
        <v/>
      </c>
    </row>
    <row r="468" spans="1:7">
      <c r="A468" s="13" t="s">
        <v>1307</v>
      </c>
      <c r="B468" s="13" t="s">
        <v>672</v>
      </c>
      <c r="C468" s="94" t="s">
        <v>66</v>
      </c>
      <c r="D468" s="108" t="s">
        <v>66</v>
      </c>
      <c r="F468" s="99" t="str">
        <f t="shared" ref="F468:F474" si="24">IF($C$475=0,"",IF(C468="[Mark as ND1 if not relevant]","",C468/$C$475))</f>
        <v/>
      </c>
      <c r="G468" s="99" t="str">
        <f t="shared" ref="G468:G474" si="25">IF($D$475=0,"",IF(D468="[Mark as ND1 if not relevant]","",D468/$D$475))</f>
        <v/>
      </c>
    </row>
    <row r="469" spans="1:7">
      <c r="A469" s="13" t="s">
        <v>1308</v>
      </c>
      <c r="B469" s="13" t="s">
        <v>674</v>
      </c>
      <c r="C469" s="94" t="s">
        <v>66</v>
      </c>
      <c r="D469" s="108" t="s">
        <v>66</v>
      </c>
      <c r="F469" s="99" t="str">
        <f t="shared" si="24"/>
        <v/>
      </c>
      <c r="G469" s="99" t="str">
        <f t="shared" si="25"/>
        <v/>
      </c>
    </row>
    <row r="470" spans="1:7">
      <c r="A470" s="13" t="s">
        <v>1309</v>
      </c>
      <c r="B470" s="13" t="s">
        <v>676</v>
      </c>
      <c r="C470" s="94" t="s">
        <v>66</v>
      </c>
      <c r="D470" s="108" t="s">
        <v>66</v>
      </c>
      <c r="F470" s="99" t="str">
        <f t="shared" si="24"/>
        <v/>
      </c>
      <c r="G470" s="99" t="str">
        <f t="shared" si="25"/>
        <v/>
      </c>
    </row>
    <row r="471" spans="1:7">
      <c r="A471" s="13" t="s">
        <v>1310</v>
      </c>
      <c r="B471" s="13" t="s">
        <v>678</v>
      </c>
      <c r="C471" s="94" t="s">
        <v>66</v>
      </c>
      <c r="D471" s="108" t="s">
        <v>66</v>
      </c>
      <c r="F471" s="99" t="str">
        <f t="shared" si="24"/>
        <v/>
      </c>
      <c r="G471" s="99" t="str">
        <f t="shared" si="25"/>
        <v/>
      </c>
    </row>
    <row r="472" spans="1:7">
      <c r="A472" s="13" t="s">
        <v>1311</v>
      </c>
      <c r="B472" s="13" t="s">
        <v>680</v>
      </c>
      <c r="C472" s="94" t="s">
        <v>66</v>
      </c>
      <c r="D472" s="108" t="s">
        <v>66</v>
      </c>
      <c r="F472" s="99" t="str">
        <f t="shared" si="24"/>
        <v/>
      </c>
      <c r="G472" s="99" t="str">
        <f t="shared" si="25"/>
        <v/>
      </c>
    </row>
    <row r="473" spans="1:7">
      <c r="A473" s="13" t="s">
        <v>1312</v>
      </c>
      <c r="B473" s="13" t="s">
        <v>682</v>
      </c>
      <c r="C473" s="94" t="s">
        <v>66</v>
      </c>
      <c r="D473" s="108" t="s">
        <v>66</v>
      </c>
      <c r="F473" s="99" t="str">
        <f t="shared" si="24"/>
        <v/>
      </c>
      <c r="G473" s="99" t="str">
        <f t="shared" si="25"/>
        <v/>
      </c>
    </row>
    <row r="474" spans="1:7">
      <c r="A474" s="13" t="s">
        <v>1313</v>
      </c>
      <c r="B474" s="13" t="s">
        <v>684</v>
      </c>
      <c r="C474" s="94" t="s">
        <v>66</v>
      </c>
      <c r="D474" s="108" t="s">
        <v>66</v>
      </c>
      <c r="F474" s="99" t="str">
        <f t="shared" si="24"/>
        <v/>
      </c>
      <c r="G474" s="99" t="str">
        <f t="shared" si="25"/>
        <v/>
      </c>
    </row>
    <row r="475" spans="1:7">
      <c r="A475" s="13" t="s">
        <v>1314</v>
      </c>
      <c r="B475" s="38" t="s">
        <v>96</v>
      </c>
      <c r="C475" s="94">
        <f>SUM(C467:C474)</f>
        <v>0</v>
      </c>
      <c r="D475" s="108">
        <f>SUM(D467:D474)</f>
        <v>0</v>
      </c>
      <c r="F475" s="91">
        <f>SUM(F467:F474)</f>
        <v>0</v>
      </c>
      <c r="G475" s="91">
        <f>SUM(G467:G474)</f>
        <v>0</v>
      </c>
    </row>
    <row r="476" spans="1:7" outlineLevel="1">
      <c r="A476" s="13" t="s">
        <v>1315</v>
      </c>
      <c r="B476" s="40" t="s">
        <v>687</v>
      </c>
      <c r="C476" s="94"/>
      <c r="D476" s="108"/>
      <c r="F476" s="99" t="str">
        <f t="shared" ref="F476:F481" si="26">IF($C$475=0,"",IF(C476="[for completion]","",C476/$C$475))</f>
        <v/>
      </c>
      <c r="G476" s="99" t="str">
        <f t="shared" ref="G476:G481" si="27">IF($D$475=0,"",IF(D476="[for completion]","",D476/$D$475))</f>
        <v/>
      </c>
    </row>
    <row r="477" spans="1:7" outlineLevel="1">
      <c r="A477" s="13" t="s">
        <v>1316</v>
      </c>
      <c r="B477" s="40" t="s">
        <v>689</v>
      </c>
      <c r="C477" s="94"/>
      <c r="D477" s="108"/>
      <c r="F477" s="99" t="str">
        <f t="shared" si="26"/>
        <v/>
      </c>
      <c r="G477" s="99" t="str">
        <f t="shared" si="27"/>
        <v/>
      </c>
    </row>
    <row r="478" spans="1:7" outlineLevel="1">
      <c r="A478" s="13" t="s">
        <v>1317</v>
      </c>
      <c r="B478" s="40" t="s">
        <v>691</v>
      </c>
      <c r="C478" s="94"/>
      <c r="D478" s="108"/>
      <c r="F478" s="99" t="str">
        <f t="shared" si="26"/>
        <v/>
      </c>
      <c r="G478" s="99" t="str">
        <f t="shared" si="27"/>
        <v/>
      </c>
    </row>
    <row r="479" spans="1:7" outlineLevel="1">
      <c r="A479" s="13" t="s">
        <v>1318</v>
      </c>
      <c r="B479" s="40" t="s">
        <v>693</v>
      </c>
      <c r="C479" s="94"/>
      <c r="D479" s="108"/>
      <c r="F479" s="99" t="str">
        <f t="shared" si="26"/>
        <v/>
      </c>
      <c r="G479" s="99" t="str">
        <f t="shared" si="27"/>
        <v/>
      </c>
    </row>
    <row r="480" spans="1:7" outlineLevel="1">
      <c r="A480" s="13" t="s">
        <v>1319</v>
      </c>
      <c r="B480" s="40" t="s">
        <v>695</v>
      </c>
      <c r="C480" s="94"/>
      <c r="D480" s="108"/>
      <c r="F480" s="99" t="str">
        <f t="shared" si="26"/>
        <v/>
      </c>
      <c r="G480" s="99" t="str">
        <f t="shared" si="27"/>
        <v/>
      </c>
    </row>
    <row r="481" spans="1:7" outlineLevel="1">
      <c r="A481" s="13" t="s">
        <v>1320</v>
      </c>
      <c r="B481" s="40" t="s">
        <v>697</v>
      </c>
      <c r="C481" s="94"/>
      <c r="D481" s="108"/>
      <c r="F481" s="99" t="str">
        <f t="shared" si="26"/>
        <v/>
      </c>
      <c r="G481" s="99" t="str">
        <f t="shared" si="27"/>
        <v/>
      </c>
    </row>
    <row r="482" spans="1:7" outlineLevel="1">
      <c r="A482" s="13" t="s">
        <v>1321</v>
      </c>
      <c r="B482" s="40"/>
      <c r="F482" s="99"/>
      <c r="G482" s="99"/>
    </row>
    <row r="483" spans="1:7" outlineLevel="1">
      <c r="A483" s="13" t="s">
        <v>1322</v>
      </c>
      <c r="B483" s="40"/>
      <c r="F483" s="99"/>
      <c r="G483" s="99"/>
    </row>
    <row r="484" spans="1:7" outlineLevel="1">
      <c r="A484" s="13" t="s">
        <v>1323</v>
      </c>
      <c r="B484" s="40"/>
      <c r="F484" s="99"/>
      <c r="G484" s="91"/>
    </row>
    <row r="485" spans="1:7" ht="15" customHeight="1">
      <c r="A485" s="31"/>
      <c r="B485" s="31" t="s">
        <v>1396</v>
      </c>
      <c r="C485" s="31" t="s">
        <v>754</v>
      </c>
      <c r="D485" s="31"/>
      <c r="E485" s="31"/>
      <c r="F485" s="31"/>
      <c r="G485" s="34"/>
    </row>
    <row r="486" spans="1:7">
      <c r="A486" s="13" t="s">
        <v>1398</v>
      </c>
      <c r="B486" s="29" t="s">
        <v>755</v>
      </c>
      <c r="C486" s="91" t="s">
        <v>31</v>
      </c>
      <c r="G486" s="13"/>
    </row>
    <row r="487" spans="1:7">
      <c r="A487" s="13" t="s">
        <v>1399</v>
      </c>
      <c r="B487" s="29" t="s">
        <v>756</v>
      </c>
      <c r="C487" s="91" t="s">
        <v>31</v>
      </c>
      <c r="G487" s="13"/>
    </row>
    <row r="488" spans="1:7">
      <c r="A488" s="13" t="s">
        <v>1400</v>
      </c>
      <c r="B488" s="29" t="s">
        <v>757</v>
      </c>
      <c r="C488" s="91" t="s">
        <v>31</v>
      </c>
      <c r="G488" s="13"/>
    </row>
    <row r="489" spans="1:7">
      <c r="A489" s="13" t="s">
        <v>1401</v>
      </c>
      <c r="B489" s="29" t="s">
        <v>758</v>
      </c>
      <c r="C489" s="91" t="s">
        <v>31</v>
      </c>
      <c r="G489" s="13"/>
    </row>
    <row r="490" spans="1:7">
      <c r="A490" s="13" t="s">
        <v>1402</v>
      </c>
      <c r="B490" s="29" t="s">
        <v>759</v>
      </c>
      <c r="C490" s="91" t="s">
        <v>31</v>
      </c>
      <c r="G490" s="13"/>
    </row>
    <row r="491" spans="1:7">
      <c r="A491" s="13" t="s">
        <v>1403</v>
      </c>
      <c r="B491" s="29" t="s">
        <v>760</v>
      </c>
      <c r="C491" s="91" t="s">
        <v>31</v>
      </c>
      <c r="G491" s="13"/>
    </row>
    <row r="492" spans="1:7">
      <c r="A492" s="13" t="s">
        <v>1404</v>
      </c>
      <c r="B492" s="29" t="s">
        <v>761</v>
      </c>
      <c r="C492" s="91" t="s">
        <v>31</v>
      </c>
      <c r="G492" s="13"/>
    </row>
    <row r="493" spans="1:7">
      <c r="A493" s="13" t="s">
        <v>1405</v>
      </c>
      <c r="B493" s="29" t="s">
        <v>1326</v>
      </c>
      <c r="C493" s="91" t="s">
        <v>31</v>
      </c>
      <c r="G493" s="13"/>
    </row>
    <row r="494" spans="1:7">
      <c r="A494" s="13" t="s">
        <v>1406</v>
      </c>
      <c r="B494" s="29" t="s">
        <v>1327</v>
      </c>
      <c r="C494" s="91" t="s">
        <v>31</v>
      </c>
      <c r="G494" s="13"/>
    </row>
    <row r="495" spans="1:7">
      <c r="A495" s="13" t="s">
        <v>1407</v>
      </c>
      <c r="B495" s="29" t="s">
        <v>1328</v>
      </c>
      <c r="C495" s="91" t="s">
        <v>31</v>
      </c>
      <c r="G495" s="13"/>
    </row>
    <row r="496" spans="1:7">
      <c r="A496" s="13" t="s">
        <v>1408</v>
      </c>
      <c r="B496" s="29" t="s">
        <v>762</v>
      </c>
      <c r="C496" s="91" t="s">
        <v>31</v>
      </c>
      <c r="G496" s="13"/>
    </row>
    <row r="497" spans="1:7">
      <c r="A497" s="13" t="s">
        <v>1409</v>
      </c>
      <c r="B497" s="29" t="s">
        <v>763</v>
      </c>
      <c r="C497" s="91" t="s">
        <v>31</v>
      </c>
      <c r="G497" s="13"/>
    </row>
    <row r="498" spans="1:7">
      <c r="A498" s="13" t="s">
        <v>1410</v>
      </c>
      <c r="B498" s="29" t="s">
        <v>94</v>
      </c>
      <c r="C498" s="91" t="s">
        <v>31</v>
      </c>
      <c r="G498" s="13"/>
    </row>
    <row r="499" spans="1:7" outlineLevel="1">
      <c r="A499" s="13" t="s">
        <v>1411</v>
      </c>
      <c r="B499" s="40" t="s">
        <v>1329</v>
      </c>
      <c r="C499" s="91"/>
      <c r="G499" s="13"/>
    </row>
    <row r="500" spans="1:7" outlineLevel="1">
      <c r="A500" s="13" t="s">
        <v>1412</v>
      </c>
      <c r="B500" s="40" t="s">
        <v>98</v>
      </c>
      <c r="C500" s="91"/>
      <c r="G500" s="13"/>
    </row>
    <row r="501" spans="1:7" outlineLevel="1">
      <c r="A501" s="13" t="s">
        <v>1413</v>
      </c>
      <c r="B501" s="40" t="s">
        <v>98</v>
      </c>
      <c r="C501" s="91"/>
      <c r="G501" s="13"/>
    </row>
    <row r="502" spans="1:7" outlineLevel="1">
      <c r="A502" s="13" t="s">
        <v>1414</v>
      </c>
      <c r="B502" s="40" t="s">
        <v>98</v>
      </c>
      <c r="C502" s="91"/>
      <c r="G502" s="13"/>
    </row>
    <row r="503" spans="1:7" outlineLevel="1">
      <c r="A503" s="13" t="s">
        <v>1415</v>
      </c>
      <c r="B503" s="40" t="s">
        <v>98</v>
      </c>
      <c r="C503" s="91"/>
      <c r="G503" s="13"/>
    </row>
    <row r="504" spans="1:7" outlineLevel="1">
      <c r="A504" s="13" t="s">
        <v>1416</v>
      </c>
      <c r="B504" s="40" t="s">
        <v>98</v>
      </c>
      <c r="C504" s="91"/>
      <c r="G504" s="13"/>
    </row>
    <row r="505" spans="1:7" outlineLevel="1">
      <c r="A505" s="13" t="s">
        <v>1417</v>
      </c>
      <c r="B505" s="40" t="s">
        <v>98</v>
      </c>
      <c r="C505" s="91"/>
      <c r="G505" s="13"/>
    </row>
    <row r="506" spans="1:7" outlineLevel="1">
      <c r="A506" s="13" t="s">
        <v>1418</v>
      </c>
      <c r="B506" s="40" t="s">
        <v>98</v>
      </c>
      <c r="C506" s="91"/>
      <c r="G506" s="13"/>
    </row>
    <row r="507" spans="1:7" outlineLevel="1">
      <c r="A507" s="13" t="s">
        <v>1419</v>
      </c>
      <c r="B507" s="40" t="s">
        <v>98</v>
      </c>
      <c r="C507" s="91"/>
      <c r="G507" s="13"/>
    </row>
    <row r="508" spans="1:7" outlineLevel="1">
      <c r="A508" s="13" t="s">
        <v>1420</v>
      </c>
      <c r="B508" s="40" t="s">
        <v>98</v>
      </c>
      <c r="C508" s="91"/>
      <c r="G508" s="13"/>
    </row>
    <row r="509" spans="1:7" outlineLevel="1">
      <c r="A509" s="13" t="s">
        <v>1421</v>
      </c>
      <c r="B509" s="40" t="s">
        <v>98</v>
      </c>
      <c r="C509" s="91"/>
      <c r="G509" s="13"/>
    </row>
    <row r="510" spans="1:7" outlineLevel="1">
      <c r="A510" s="13" t="s">
        <v>1422</v>
      </c>
      <c r="B510" s="40" t="s">
        <v>98</v>
      </c>
      <c r="C510" s="91"/>
    </row>
    <row r="511" spans="1:7" outlineLevel="1">
      <c r="A511" s="13" t="s">
        <v>1423</v>
      </c>
      <c r="B511" s="40" t="s">
        <v>98</v>
      </c>
      <c r="C511" s="91"/>
    </row>
    <row r="512" spans="1:7" outlineLevel="1">
      <c r="A512" s="13" t="s">
        <v>1424</v>
      </c>
      <c r="B512" s="40" t="s">
        <v>98</v>
      </c>
      <c r="C512" s="91"/>
    </row>
    <row r="513" spans="1:7" customFormat="1">
      <c r="A513" s="98"/>
      <c r="B513" s="98" t="s">
        <v>1425</v>
      </c>
      <c r="C513" s="31" t="s">
        <v>61</v>
      </c>
      <c r="D513" s="31" t="s">
        <v>1208</v>
      </c>
      <c r="E513" s="31"/>
      <c r="F513" s="31" t="s">
        <v>464</v>
      </c>
      <c r="G513" s="31" t="s">
        <v>1211</v>
      </c>
    </row>
    <row r="514" spans="1:7" customFormat="1">
      <c r="A514" s="13" t="s">
        <v>1491</v>
      </c>
      <c r="B514" s="29" t="s">
        <v>556</v>
      </c>
      <c r="C514" s="94" t="s">
        <v>31</v>
      </c>
      <c r="D514" s="108"/>
      <c r="E514" s="18"/>
      <c r="F514" s="99" t="str">
        <f>IF($C$532=0,"",IF(C514="[for completion]","",IF(C514="","",C514/$C$532)))</f>
        <v/>
      </c>
      <c r="G514" s="99" t="str">
        <f>IF($D$532=0,"",IF(D514="[for completion]","",IF(D514="","",D514/$D$532)))</f>
        <v/>
      </c>
    </row>
    <row r="515" spans="1:7" customFormat="1">
      <c r="A515" s="13" t="s">
        <v>1492</v>
      </c>
      <c r="B515" s="29" t="s">
        <v>556</v>
      </c>
      <c r="C515" s="94" t="s">
        <v>31</v>
      </c>
      <c r="D515" s="108"/>
      <c r="E515" s="18"/>
      <c r="F515" s="99" t="str">
        <f t="shared" ref="F515:F531" si="28">IF($C$532=0,"",IF(C515="[for completion]","",IF(C515="","",C515/$C$532)))</f>
        <v/>
      </c>
      <c r="G515" s="99" t="str">
        <f t="shared" ref="G515:G531" si="29">IF($D$532=0,"",IF(D515="[for completion]","",IF(D515="","",D515/$D$532)))</f>
        <v/>
      </c>
    </row>
    <row r="516" spans="1:7" customFormat="1">
      <c r="A516" s="13" t="s">
        <v>1493</v>
      </c>
      <c r="B516" s="29" t="s">
        <v>556</v>
      </c>
      <c r="C516" s="94" t="s">
        <v>31</v>
      </c>
      <c r="D516" s="108"/>
      <c r="E516" s="18"/>
      <c r="F516" s="99" t="str">
        <f t="shared" si="28"/>
        <v/>
      </c>
      <c r="G516" s="99" t="str">
        <f t="shared" si="29"/>
        <v/>
      </c>
    </row>
    <row r="517" spans="1:7" customFormat="1">
      <c r="A517" s="13" t="s">
        <v>1494</v>
      </c>
      <c r="B517" s="29" t="s">
        <v>556</v>
      </c>
      <c r="C517" s="94" t="s">
        <v>31</v>
      </c>
      <c r="D517" s="108"/>
      <c r="E517" s="18"/>
      <c r="F517" s="99" t="str">
        <f t="shared" si="28"/>
        <v/>
      </c>
      <c r="G517" s="99" t="str">
        <f t="shared" si="29"/>
        <v/>
      </c>
    </row>
    <row r="518" spans="1:7" customFormat="1">
      <c r="A518" s="13" t="s">
        <v>1495</v>
      </c>
      <c r="B518" s="29" t="s">
        <v>556</v>
      </c>
      <c r="C518" s="94" t="s">
        <v>31</v>
      </c>
      <c r="D518" s="108"/>
      <c r="E518" s="18"/>
      <c r="F518" s="99" t="str">
        <f t="shared" si="28"/>
        <v/>
      </c>
      <c r="G518" s="99" t="str">
        <f t="shared" si="29"/>
        <v/>
      </c>
    </row>
    <row r="519" spans="1:7" customFormat="1">
      <c r="A519" s="13" t="s">
        <v>1496</v>
      </c>
      <c r="B519" s="29" t="s">
        <v>556</v>
      </c>
      <c r="C519" s="94" t="s">
        <v>31</v>
      </c>
      <c r="D519" s="108"/>
      <c r="E519" s="18"/>
      <c r="F519" s="99" t="str">
        <f t="shared" si="28"/>
        <v/>
      </c>
      <c r="G519" s="99" t="str">
        <f t="shared" si="29"/>
        <v/>
      </c>
    </row>
    <row r="520" spans="1:7" customFormat="1">
      <c r="A520" s="13" t="s">
        <v>1497</v>
      </c>
      <c r="B520" s="29" t="s">
        <v>556</v>
      </c>
      <c r="C520" s="94" t="s">
        <v>31</v>
      </c>
      <c r="D520" s="108"/>
      <c r="E520" s="18"/>
      <c r="F520" s="99" t="str">
        <f t="shared" si="28"/>
        <v/>
      </c>
      <c r="G520" s="99" t="str">
        <f t="shared" si="29"/>
        <v/>
      </c>
    </row>
    <row r="521" spans="1:7" customFormat="1">
      <c r="A521" s="13" t="s">
        <v>1498</v>
      </c>
      <c r="B521" s="29" t="s">
        <v>556</v>
      </c>
      <c r="C521" s="94" t="s">
        <v>31</v>
      </c>
      <c r="D521" s="108"/>
      <c r="E521" s="18"/>
      <c r="F521" s="99" t="str">
        <f t="shared" si="28"/>
        <v/>
      </c>
      <c r="G521" s="99" t="str">
        <f t="shared" si="29"/>
        <v/>
      </c>
    </row>
    <row r="522" spans="1:7" customFormat="1">
      <c r="A522" s="13" t="s">
        <v>1499</v>
      </c>
      <c r="B522" s="29" t="s">
        <v>556</v>
      </c>
      <c r="C522" s="94" t="s">
        <v>31</v>
      </c>
      <c r="D522" s="108"/>
      <c r="E522" s="18"/>
      <c r="F522" s="99" t="str">
        <f t="shared" si="28"/>
        <v/>
      </c>
      <c r="G522" s="99" t="str">
        <f t="shared" si="29"/>
        <v/>
      </c>
    </row>
    <row r="523" spans="1:7" customFormat="1">
      <c r="A523" s="13" t="s">
        <v>1500</v>
      </c>
      <c r="B523" s="29" t="s">
        <v>556</v>
      </c>
      <c r="C523" s="94" t="s">
        <v>31</v>
      </c>
      <c r="D523" s="108"/>
      <c r="E523" s="18"/>
      <c r="F523" s="99" t="str">
        <f t="shared" si="28"/>
        <v/>
      </c>
      <c r="G523" s="99" t="str">
        <f t="shared" si="29"/>
        <v/>
      </c>
    </row>
    <row r="524" spans="1:7" customFormat="1">
      <c r="A524" s="13" t="s">
        <v>1501</v>
      </c>
      <c r="B524" s="29" t="s">
        <v>556</v>
      </c>
      <c r="C524" s="94" t="s">
        <v>31</v>
      </c>
      <c r="D524" s="108"/>
      <c r="E524" s="18"/>
      <c r="F524" s="99" t="str">
        <f t="shared" si="28"/>
        <v/>
      </c>
      <c r="G524" s="99" t="str">
        <f t="shared" si="29"/>
        <v/>
      </c>
    </row>
    <row r="525" spans="1:7" customFormat="1">
      <c r="A525" s="13" t="s">
        <v>1502</v>
      </c>
      <c r="B525" s="29" t="s">
        <v>556</v>
      </c>
      <c r="C525" s="94" t="s">
        <v>31</v>
      </c>
      <c r="D525" s="108"/>
      <c r="E525" s="18"/>
      <c r="F525" s="99" t="str">
        <f t="shared" si="28"/>
        <v/>
      </c>
      <c r="G525" s="99" t="str">
        <f t="shared" si="29"/>
        <v/>
      </c>
    </row>
    <row r="526" spans="1:7" customFormat="1">
      <c r="A526" s="13" t="s">
        <v>1503</v>
      </c>
      <c r="B526" s="29" t="s">
        <v>556</v>
      </c>
      <c r="C526" s="94" t="s">
        <v>31</v>
      </c>
      <c r="D526" s="108"/>
      <c r="E526" s="18"/>
      <c r="F526" s="99" t="str">
        <f t="shared" si="28"/>
        <v/>
      </c>
      <c r="G526" s="99" t="str">
        <f t="shared" si="29"/>
        <v/>
      </c>
    </row>
    <row r="527" spans="1:7" customFormat="1">
      <c r="A527" s="13" t="s">
        <v>1504</v>
      </c>
      <c r="B527" s="29" t="s">
        <v>556</v>
      </c>
      <c r="C527" s="94" t="s">
        <v>31</v>
      </c>
      <c r="D527" s="108"/>
      <c r="E527" s="18"/>
      <c r="F527" s="99" t="str">
        <f t="shared" si="28"/>
        <v/>
      </c>
      <c r="G527" s="99" t="str">
        <f t="shared" si="29"/>
        <v/>
      </c>
    </row>
    <row r="528" spans="1:7" customFormat="1">
      <c r="A528" s="13" t="s">
        <v>1505</v>
      </c>
      <c r="B528" s="29" t="s">
        <v>556</v>
      </c>
      <c r="C528" s="94" t="s">
        <v>31</v>
      </c>
      <c r="D528" s="108"/>
      <c r="E528" s="18"/>
      <c r="F528" s="99" t="str">
        <f t="shared" si="28"/>
        <v/>
      </c>
      <c r="G528" s="99" t="str">
        <f t="shared" si="29"/>
        <v/>
      </c>
    </row>
    <row r="529" spans="1:7" customFormat="1">
      <c r="A529" s="13" t="s">
        <v>1506</v>
      </c>
      <c r="B529" s="29" t="s">
        <v>556</v>
      </c>
      <c r="C529" s="94" t="s">
        <v>31</v>
      </c>
      <c r="D529" s="108"/>
      <c r="E529" s="18"/>
      <c r="F529" s="99" t="str">
        <f t="shared" si="28"/>
        <v/>
      </c>
      <c r="G529" s="99" t="str">
        <f t="shared" si="29"/>
        <v/>
      </c>
    </row>
    <row r="530" spans="1:7" customFormat="1">
      <c r="A530" s="13" t="s">
        <v>1507</v>
      </c>
      <c r="B530" s="29" t="s">
        <v>556</v>
      </c>
      <c r="C530" s="94" t="s">
        <v>31</v>
      </c>
      <c r="D530" s="108"/>
      <c r="E530" s="18"/>
      <c r="F530" s="99" t="str">
        <f t="shared" si="28"/>
        <v/>
      </c>
      <c r="G530" s="99" t="str">
        <f t="shared" si="29"/>
        <v/>
      </c>
    </row>
    <row r="531" spans="1:7" customFormat="1">
      <c r="A531" s="13" t="s">
        <v>1508</v>
      </c>
      <c r="B531" s="29" t="s">
        <v>1251</v>
      </c>
      <c r="C531" s="94" t="s">
        <v>31</v>
      </c>
      <c r="D531" s="108"/>
      <c r="E531" s="18"/>
      <c r="F531" s="99" t="str">
        <f t="shared" si="28"/>
        <v/>
      </c>
      <c r="G531" s="99" t="str">
        <f t="shared" si="29"/>
        <v/>
      </c>
    </row>
    <row r="532" spans="1:7" customFormat="1">
      <c r="A532" s="13" t="s">
        <v>1509</v>
      </c>
      <c r="B532" s="29" t="s">
        <v>96</v>
      </c>
      <c r="C532" s="94">
        <f>SUM(C514:C531)</f>
        <v>0</v>
      </c>
      <c r="D532" s="108">
        <f>SUM(D514:D531)</f>
        <v>0</v>
      </c>
      <c r="E532" s="18"/>
      <c r="F532" s="91">
        <f>SUM(F514:F531)</f>
        <v>0</v>
      </c>
      <c r="G532" s="91">
        <f>SUM(G514:G531)</f>
        <v>0</v>
      </c>
    </row>
    <row r="533" spans="1:7" customFormat="1">
      <c r="A533" s="13" t="s">
        <v>1510</v>
      </c>
      <c r="B533" s="29"/>
      <c r="C533" s="13"/>
      <c r="D533" s="13"/>
      <c r="E533" s="18"/>
      <c r="F533" s="18"/>
      <c r="G533" s="18"/>
    </row>
    <row r="534" spans="1:7" customFormat="1">
      <c r="A534" s="13" t="s">
        <v>1511</v>
      </c>
      <c r="B534" s="29"/>
      <c r="C534" s="13"/>
      <c r="D534" s="13"/>
      <c r="E534" s="18"/>
      <c r="F534" s="18"/>
      <c r="G534" s="18"/>
    </row>
    <row r="535" spans="1:7" customFormat="1">
      <c r="A535" s="13" t="s">
        <v>1512</v>
      </c>
      <c r="B535" s="29"/>
      <c r="C535" s="13"/>
      <c r="D535" s="13"/>
      <c r="E535" s="18"/>
      <c r="F535" s="18"/>
      <c r="G535" s="18"/>
    </row>
    <row r="536" spans="1:7" customFormat="1">
      <c r="A536" s="98"/>
      <c r="B536" s="98" t="s">
        <v>1426</v>
      </c>
      <c r="C536" s="31" t="s">
        <v>61</v>
      </c>
      <c r="D536" s="31" t="s">
        <v>1208</v>
      </c>
      <c r="E536" s="31"/>
      <c r="F536" s="31" t="s">
        <v>464</v>
      </c>
      <c r="G536" s="31" t="s">
        <v>1211</v>
      </c>
    </row>
    <row r="537" spans="1:7" customFormat="1">
      <c r="A537" s="13" t="s">
        <v>1513</v>
      </c>
      <c r="B537" s="29" t="s">
        <v>556</v>
      </c>
      <c r="C537" s="94"/>
      <c r="D537" s="108"/>
      <c r="E537" s="18"/>
      <c r="F537" s="99" t="str">
        <f>IF($C$555=0,"",IF(C537="[for completion]","",IF(C537="","",C537/$C$555)))</f>
        <v/>
      </c>
      <c r="G537" s="99" t="str">
        <f>IF($D$555=0,"",IF(D537="[for completion]","",IF(D537="","",D537/$D$555)))</f>
        <v/>
      </c>
    </row>
    <row r="538" spans="1:7" customFormat="1">
      <c r="A538" s="13" t="s">
        <v>1514</v>
      </c>
      <c r="B538" s="29" t="s">
        <v>556</v>
      </c>
      <c r="C538" s="94"/>
      <c r="D538" s="108"/>
      <c r="E538" s="18"/>
      <c r="F538" s="99" t="str">
        <f t="shared" ref="F538:F554" si="30">IF($C$555=0,"",IF(C538="[for completion]","",IF(C538="","",C538/$C$555)))</f>
        <v/>
      </c>
      <c r="G538" s="99" t="str">
        <f t="shared" ref="G538:G554" si="31">IF($D$555=0,"",IF(D538="[for completion]","",IF(D538="","",D538/$D$555)))</f>
        <v/>
      </c>
    </row>
    <row r="539" spans="1:7" customFormat="1">
      <c r="A539" s="13" t="s">
        <v>1515</v>
      </c>
      <c r="B539" s="29" t="s">
        <v>556</v>
      </c>
      <c r="C539" s="94"/>
      <c r="D539" s="108"/>
      <c r="E539" s="18"/>
      <c r="F539" s="99" t="str">
        <f t="shared" si="30"/>
        <v/>
      </c>
      <c r="G539" s="99" t="str">
        <f t="shared" si="31"/>
        <v/>
      </c>
    </row>
    <row r="540" spans="1:7" customFormat="1">
      <c r="A540" s="13" t="s">
        <v>1516</v>
      </c>
      <c r="B540" s="29" t="s">
        <v>556</v>
      </c>
      <c r="C540" s="94"/>
      <c r="D540" s="108"/>
      <c r="E540" s="18"/>
      <c r="F540" s="99" t="str">
        <f t="shared" si="30"/>
        <v/>
      </c>
      <c r="G540" s="99" t="str">
        <f t="shared" si="31"/>
        <v/>
      </c>
    </row>
    <row r="541" spans="1:7" customFormat="1">
      <c r="A541" s="13" t="s">
        <v>1517</v>
      </c>
      <c r="B541" s="29" t="s">
        <v>556</v>
      </c>
      <c r="C541" s="94"/>
      <c r="D541" s="108"/>
      <c r="E541" s="18"/>
      <c r="F541" s="99" t="str">
        <f t="shared" si="30"/>
        <v/>
      </c>
      <c r="G541" s="99" t="str">
        <f t="shared" si="31"/>
        <v/>
      </c>
    </row>
    <row r="542" spans="1:7" customFormat="1">
      <c r="A542" s="13" t="s">
        <v>1518</v>
      </c>
      <c r="B542" s="29" t="s">
        <v>556</v>
      </c>
      <c r="C542" s="94"/>
      <c r="D542" s="108"/>
      <c r="E542" s="18"/>
      <c r="F542" s="99" t="str">
        <f t="shared" si="30"/>
        <v/>
      </c>
      <c r="G542" s="99" t="str">
        <f t="shared" si="31"/>
        <v/>
      </c>
    </row>
    <row r="543" spans="1:7" customFormat="1">
      <c r="A543" s="13" t="s">
        <v>1519</v>
      </c>
      <c r="B543" s="29" t="s">
        <v>556</v>
      </c>
      <c r="C543" s="94"/>
      <c r="D543" s="108"/>
      <c r="E543" s="18"/>
      <c r="F543" s="99" t="str">
        <f t="shared" si="30"/>
        <v/>
      </c>
      <c r="G543" s="99" t="str">
        <f t="shared" si="31"/>
        <v/>
      </c>
    </row>
    <row r="544" spans="1:7" customFormat="1">
      <c r="A544" s="13" t="s">
        <v>1520</v>
      </c>
      <c r="B544" s="29" t="s">
        <v>556</v>
      </c>
      <c r="C544" s="94"/>
      <c r="D544" s="108"/>
      <c r="E544" s="18"/>
      <c r="F544" s="99" t="str">
        <f t="shared" si="30"/>
        <v/>
      </c>
      <c r="G544" s="99" t="str">
        <f t="shared" si="31"/>
        <v/>
      </c>
    </row>
    <row r="545" spans="1:7" customFormat="1">
      <c r="A545" s="13" t="s">
        <v>1521</v>
      </c>
      <c r="B545" s="29" t="s">
        <v>556</v>
      </c>
      <c r="C545" s="94"/>
      <c r="D545" s="108"/>
      <c r="E545" s="18"/>
      <c r="F545" s="99" t="str">
        <f t="shared" si="30"/>
        <v/>
      </c>
      <c r="G545" s="99" t="str">
        <f t="shared" si="31"/>
        <v/>
      </c>
    </row>
    <row r="546" spans="1:7" customFormat="1">
      <c r="A546" s="13" t="s">
        <v>1522</v>
      </c>
      <c r="B546" s="29" t="s">
        <v>556</v>
      </c>
      <c r="C546" s="94"/>
      <c r="D546" s="108"/>
      <c r="E546" s="18"/>
      <c r="F546" s="99" t="str">
        <f t="shared" si="30"/>
        <v/>
      </c>
      <c r="G546" s="99" t="str">
        <f t="shared" si="31"/>
        <v/>
      </c>
    </row>
    <row r="547" spans="1:7" customFormat="1">
      <c r="A547" s="13" t="s">
        <v>1523</v>
      </c>
      <c r="B547" s="29" t="s">
        <v>556</v>
      </c>
      <c r="C547" s="94"/>
      <c r="D547" s="108"/>
      <c r="E547" s="18"/>
      <c r="F547" s="99" t="str">
        <f t="shared" si="30"/>
        <v/>
      </c>
      <c r="G547" s="99" t="str">
        <f t="shared" si="31"/>
        <v/>
      </c>
    </row>
    <row r="548" spans="1:7" customFormat="1">
      <c r="A548" s="13" t="s">
        <v>1524</v>
      </c>
      <c r="B548" s="29" t="s">
        <v>556</v>
      </c>
      <c r="C548" s="94"/>
      <c r="D548" s="108"/>
      <c r="E548" s="18"/>
      <c r="F548" s="99" t="str">
        <f t="shared" si="30"/>
        <v/>
      </c>
      <c r="G548" s="99" t="str">
        <f t="shared" si="31"/>
        <v/>
      </c>
    </row>
    <row r="549" spans="1:7" customFormat="1">
      <c r="A549" s="13" t="s">
        <v>1525</v>
      </c>
      <c r="B549" s="29" t="s">
        <v>556</v>
      </c>
      <c r="C549" s="94"/>
      <c r="D549" s="108"/>
      <c r="E549" s="18"/>
      <c r="F549" s="99" t="str">
        <f t="shared" si="30"/>
        <v/>
      </c>
      <c r="G549" s="99" t="str">
        <f t="shared" si="31"/>
        <v/>
      </c>
    </row>
    <row r="550" spans="1:7" customFormat="1">
      <c r="A550" s="13" t="s">
        <v>1526</v>
      </c>
      <c r="B550" s="29" t="s">
        <v>556</v>
      </c>
      <c r="C550" s="94"/>
      <c r="D550" s="108"/>
      <c r="E550" s="18"/>
      <c r="F550" s="99" t="str">
        <f t="shared" si="30"/>
        <v/>
      </c>
      <c r="G550" s="99" t="str">
        <f t="shared" si="31"/>
        <v/>
      </c>
    </row>
    <row r="551" spans="1:7" customFormat="1">
      <c r="A551" s="13" t="s">
        <v>1527</v>
      </c>
      <c r="B551" s="29" t="s">
        <v>556</v>
      </c>
      <c r="C551" s="94"/>
      <c r="D551" s="108"/>
      <c r="E551" s="18"/>
      <c r="F551" s="99" t="str">
        <f t="shared" si="30"/>
        <v/>
      </c>
      <c r="G551" s="99" t="str">
        <f t="shared" si="31"/>
        <v/>
      </c>
    </row>
    <row r="552" spans="1:7" customFormat="1">
      <c r="A552" s="13" t="s">
        <v>1528</v>
      </c>
      <c r="B552" s="29" t="s">
        <v>556</v>
      </c>
      <c r="C552" s="94"/>
      <c r="D552" s="108"/>
      <c r="E552" s="18"/>
      <c r="F552" s="99" t="str">
        <f t="shared" si="30"/>
        <v/>
      </c>
      <c r="G552" s="99" t="str">
        <f t="shared" si="31"/>
        <v/>
      </c>
    </row>
    <row r="553" spans="1:7" customFormat="1">
      <c r="A553" s="13" t="s">
        <v>1529</v>
      </c>
      <c r="B553" s="29" t="s">
        <v>556</v>
      </c>
      <c r="C553" s="94"/>
      <c r="D553" s="108"/>
      <c r="E553" s="18"/>
      <c r="F553" s="99" t="str">
        <f t="shared" si="30"/>
        <v/>
      </c>
      <c r="G553" s="99" t="str">
        <f t="shared" si="31"/>
        <v/>
      </c>
    </row>
    <row r="554" spans="1:7" customFormat="1">
      <c r="A554" s="13" t="s">
        <v>1530</v>
      </c>
      <c r="B554" s="29" t="s">
        <v>1251</v>
      </c>
      <c r="C554" s="94"/>
      <c r="D554" s="108"/>
      <c r="E554" s="18"/>
      <c r="F554" s="99" t="str">
        <f t="shared" si="30"/>
        <v/>
      </c>
      <c r="G554" s="99" t="str">
        <f t="shared" si="31"/>
        <v/>
      </c>
    </row>
    <row r="555" spans="1:7" customFormat="1">
      <c r="A555" s="13" t="s">
        <v>1531</v>
      </c>
      <c r="B555" s="29" t="s">
        <v>96</v>
      </c>
      <c r="C555" s="94">
        <f>SUM(C537:C554)</f>
        <v>0</v>
      </c>
      <c r="D555" s="108">
        <f>SUM(D537:D554)</f>
        <v>0</v>
      </c>
      <c r="E555" s="18"/>
      <c r="F555" s="91">
        <f>SUM(F537:F554)</f>
        <v>0</v>
      </c>
      <c r="G555" s="91">
        <f>SUM(G537:G554)</f>
        <v>0</v>
      </c>
    </row>
    <row r="556" spans="1:7" customFormat="1">
      <c r="A556" s="13" t="s">
        <v>1532</v>
      </c>
      <c r="B556" s="29"/>
      <c r="C556" s="13"/>
      <c r="D556" s="13"/>
      <c r="E556" s="18"/>
      <c r="F556" s="18"/>
      <c r="G556" s="18"/>
    </row>
    <row r="557" spans="1:7" customFormat="1">
      <c r="A557" s="13" t="s">
        <v>1533</v>
      </c>
      <c r="B557" s="29"/>
      <c r="C557" s="13"/>
      <c r="D557" s="13"/>
      <c r="E557" s="18"/>
      <c r="F557" s="18"/>
      <c r="G557" s="18"/>
    </row>
    <row r="558" spans="1:7" customFormat="1">
      <c r="A558" s="13" t="s">
        <v>1534</v>
      </c>
      <c r="B558" s="29"/>
      <c r="C558" s="13"/>
      <c r="D558" s="13"/>
      <c r="E558" s="18"/>
      <c r="F558" s="18"/>
      <c r="G558" s="18"/>
    </row>
    <row r="559" spans="1:7" customFormat="1">
      <c r="A559" s="98"/>
      <c r="B559" s="98" t="s">
        <v>1427</v>
      </c>
      <c r="C559" s="31" t="s">
        <v>61</v>
      </c>
      <c r="D559" s="31" t="s">
        <v>1208</v>
      </c>
      <c r="E559" s="31"/>
      <c r="F559" s="31" t="s">
        <v>464</v>
      </c>
      <c r="G559" s="31" t="s">
        <v>1211</v>
      </c>
    </row>
    <row r="560" spans="1:7" customFormat="1">
      <c r="A560" s="13" t="s">
        <v>1535</v>
      </c>
      <c r="B560" s="29" t="s">
        <v>1198</v>
      </c>
      <c r="C560" s="94"/>
      <c r="D560" s="108"/>
      <c r="E560" s="18"/>
      <c r="F560" s="99" t="str">
        <f>IF($C$570=0,"",IF(C560="[for completion]","",IF(C560="","",C560/$C$570)))</f>
        <v/>
      </c>
      <c r="G560" s="99" t="str">
        <f>IF($D$570=0,"",IF(D560="[for completion]","",IF(D560="","",D560/$D$570)))</f>
        <v/>
      </c>
    </row>
    <row r="561" spans="1:7" customFormat="1">
      <c r="A561" s="13" t="s">
        <v>1536</v>
      </c>
      <c r="B561" s="29" t="s">
        <v>1199</v>
      </c>
      <c r="C561" s="94"/>
      <c r="D561" s="108"/>
      <c r="E561" s="18"/>
      <c r="F561" s="99" t="str">
        <f t="shared" ref="F561:F569" si="32">IF($C$570=0,"",IF(C561="[for completion]","",IF(C561="","",C561/$C$570)))</f>
        <v/>
      </c>
      <c r="G561" s="99" t="str">
        <f t="shared" ref="G561:G569" si="33">IF($D$570=0,"",IF(D561="[for completion]","",IF(D561="","",D561/$D$570)))</f>
        <v/>
      </c>
    </row>
    <row r="562" spans="1:7" customFormat="1">
      <c r="A562" s="13" t="s">
        <v>1537</v>
      </c>
      <c r="B562" s="29" t="s">
        <v>1370</v>
      </c>
      <c r="C562" s="94"/>
      <c r="D562" s="108"/>
      <c r="E562" s="18"/>
      <c r="F562" s="99" t="str">
        <f t="shared" si="32"/>
        <v/>
      </c>
      <c r="G562" s="99" t="str">
        <f t="shared" si="33"/>
        <v/>
      </c>
    </row>
    <row r="563" spans="1:7" customFormat="1">
      <c r="A563" s="13" t="s">
        <v>1538</v>
      </c>
      <c r="B563" s="29" t="s">
        <v>1200</v>
      </c>
      <c r="C563" s="94"/>
      <c r="D563" s="108"/>
      <c r="E563" s="18"/>
      <c r="F563" s="99" t="str">
        <f t="shared" si="32"/>
        <v/>
      </c>
      <c r="G563" s="99" t="str">
        <f t="shared" si="33"/>
        <v/>
      </c>
    </row>
    <row r="564" spans="1:7" customFormat="1">
      <c r="A564" s="13" t="s">
        <v>1539</v>
      </c>
      <c r="B564" s="29" t="s">
        <v>1201</v>
      </c>
      <c r="C564" s="94"/>
      <c r="D564" s="108"/>
      <c r="E564" s="18"/>
      <c r="F564" s="99" t="str">
        <f t="shared" si="32"/>
        <v/>
      </c>
      <c r="G564" s="99" t="str">
        <f t="shared" si="33"/>
        <v/>
      </c>
    </row>
    <row r="565" spans="1:7" customFormat="1">
      <c r="A565" s="13" t="s">
        <v>1540</v>
      </c>
      <c r="B565" s="29" t="s">
        <v>1202</v>
      </c>
      <c r="C565" s="94"/>
      <c r="D565" s="108"/>
      <c r="E565" s="18"/>
      <c r="F565" s="99" t="str">
        <f t="shared" si="32"/>
        <v/>
      </c>
      <c r="G565" s="99" t="str">
        <f t="shared" si="33"/>
        <v/>
      </c>
    </row>
    <row r="566" spans="1:7" customFormat="1">
      <c r="A566" s="13" t="s">
        <v>1541</v>
      </c>
      <c r="B566" s="29" t="s">
        <v>1203</v>
      </c>
      <c r="C566" s="94"/>
      <c r="D566" s="108"/>
      <c r="E566" s="18"/>
      <c r="F566" s="99" t="str">
        <f t="shared" si="32"/>
        <v/>
      </c>
      <c r="G566" s="99" t="str">
        <f t="shared" si="33"/>
        <v/>
      </c>
    </row>
    <row r="567" spans="1:7" customFormat="1">
      <c r="A567" s="13" t="s">
        <v>1542</v>
      </c>
      <c r="B567" s="29" t="s">
        <v>1204</v>
      </c>
      <c r="C567" s="94"/>
      <c r="D567" s="108"/>
      <c r="E567" s="18"/>
      <c r="F567" s="99" t="str">
        <f t="shared" si="32"/>
        <v/>
      </c>
      <c r="G567" s="99" t="str">
        <f t="shared" si="33"/>
        <v/>
      </c>
    </row>
    <row r="568" spans="1:7" customFormat="1">
      <c r="A568" s="13" t="s">
        <v>1543</v>
      </c>
      <c r="B568" s="29" t="s">
        <v>1205</v>
      </c>
      <c r="C568" s="94"/>
      <c r="D568" s="108"/>
      <c r="E568" s="18"/>
      <c r="F568" s="99" t="str">
        <f t="shared" si="32"/>
        <v/>
      </c>
      <c r="G568" s="99" t="str">
        <f t="shared" si="33"/>
        <v/>
      </c>
    </row>
    <row r="569" spans="1:7" customFormat="1">
      <c r="A569" s="13" t="s">
        <v>1544</v>
      </c>
      <c r="B569" s="13" t="s">
        <v>1251</v>
      </c>
      <c r="C569" s="94"/>
      <c r="D569" s="108"/>
      <c r="E569" s="18"/>
      <c r="F569" s="99" t="str">
        <f t="shared" si="32"/>
        <v/>
      </c>
      <c r="G569" s="99" t="str">
        <f t="shared" si="33"/>
        <v/>
      </c>
    </row>
    <row r="570" spans="1:7" customFormat="1">
      <c r="A570" s="13" t="s">
        <v>1545</v>
      </c>
      <c r="B570" s="29" t="s">
        <v>96</v>
      </c>
      <c r="C570" s="94"/>
      <c r="D570" s="108"/>
      <c r="E570" s="18"/>
      <c r="F570" s="91">
        <f>SUM(F560:F569)</f>
        <v>0</v>
      </c>
      <c r="G570" s="91">
        <f>SUM(G560:G569)</f>
        <v>0</v>
      </c>
    </row>
    <row r="571" spans="1:7">
      <c r="A571" s="13" t="s">
        <v>1546</v>
      </c>
    </row>
    <row r="572" spans="1:7">
      <c r="A572" s="98"/>
      <c r="B572" s="98" t="s">
        <v>1428</v>
      </c>
      <c r="C572" s="31" t="s">
        <v>61</v>
      </c>
      <c r="D572" s="31" t="s">
        <v>1206</v>
      </c>
      <c r="E572" s="31"/>
      <c r="F572" s="31" t="s">
        <v>463</v>
      </c>
      <c r="G572" s="31" t="s">
        <v>1211</v>
      </c>
    </row>
    <row r="573" spans="1:7">
      <c r="A573" s="13" t="s">
        <v>1547</v>
      </c>
      <c r="B573" s="29" t="s">
        <v>1330</v>
      </c>
      <c r="C573" s="94"/>
      <c r="D573" s="108"/>
      <c r="E573" s="18"/>
      <c r="F573" s="99" t="str">
        <f>IF($C$577=0,"",IF(C573="[for completion]","",IF(C573="","",C573/$C$577)))</f>
        <v/>
      </c>
      <c r="G573" s="99" t="str">
        <f>IF($D$577=0,"",IF(D573="[for completion]","",IF(D573="","",D573/$D$577)))</f>
        <v/>
      </c>
    </row>
    <row r="574" spans="1:7">
      <c r="A574" s="13" t="s">
        <v>1548</v>
      </c>
      <c r="B574" s="111" t="s">
        <v>1331</v>
      </c>
      <c r="C574" s="94"/>
      <c r="D574" s="108"/>
      <c r="E574" s="18"/>
      <c r="F574" s="99" t="str">
        <f t="shared" ref="F574:F576" si="34">IF($C$577=0,"",IF(C574="[for completion]","",IF(C574="","",C574/$C$577)))</f>
        <v/>
      </c>
      <c r="G574" s="99" t="str">
        <f t="shared" ref="G574:G576" si="35">IF($D$577=0,"",IF(D574="[for completion]","",IF(D574="","",D574/$D$577)))</f>
        <v/>
      </c>
    </row>
    <row r="575" spans="1:7">
      <c r="A575" s="13" t="s">
        <v>1549</v>
      </c>
      <c r="B575" s="29" t="s">
        <v>1207</v>
      </c>
      <c r="C575" s="94"/>
      <c r="D575" s="108"/>
      <c r="E575" s="18"/>
      <c r="F575" s="99" t="str">
        <f t="shared" si="34"/>
        <v/>
      </c>
      <c r="G575" s="99" t="str">
        <f t="shared" si="35"/>
        <v/>
      </c>
    </row>
    <row r="576" spans="1:7">
      <c r="A576" s="13" t="s">
        <v>1550</v>
      </c>
      <c r="B576" s="13" t="s">
        <v>1251</v>
      </c>
      <c r="C576" s="94"/>
      <c r="D576" s="108"/>
      <c r="E576" s="18"/>
      <c r="F576" s="99" t="str">
        <f t="shared" si="34"/>
        <v/>
      </c>
      <c r="G576" s="99" t="str">
        <f t="shared" si="35"/>
        <v/>
      </c>
    </row>
    <row r="577" spans="1:7">
      <c r="A577" s="13" t="s">
        <v>1551</v>
      </c>
      <c r="B577" s="29" t="s">
        <v>96</v>
      </c>
      <c r="C577" s="94">
        <f>SUM(C573:C576)</f>
        <v>0</v>
      </c>
      <c r="D577" s="108">
        <f>SUM(D573:D576)</f>
        <v>0</v>
      </c>
      <c r="E577" s="18"/>
      <c r="F577" s="91">
        <f>SUM(F573:F576)</f>
        <v>0</v>
      </c>
      <c r="G577" s="91">
        <f>SUM(G573:G576)</f>
        <v>0</v>
      </c>
    </row>
    <row r="579" spans="1:7">
      <c r="A579" s="98"/>
      <c r="B579" s="98" t="s">
        <v>1397</v>
      </c>
      <c r="C579" s="31" t="s">
        <v>61</v>
      </c>
      <c r="D579" s="31" t="s">
        <v>1208</v>
      </c>
      <c r="E579" s="31"/>
      <c r="F579" s="31" t="s">
        <v>463</v>
      </c>
      <c r="G579" s="31" t="s">
        <v>1211</v>
      </c>
    </row>
    <row r="580" spans="1:7">
      <c r="A580" s="13" t="s">
        <v>1553</v>
      </c>
      <c r="B580" s="29" t="s">
        <v>556</v>
      </c>
      <c r="C580" s="94"/>
      <c r="D580" s="108"/>
      <c r="E580" s="11"/>
      <c r="F580" s="99" t="str">
        <f>IF($C$598=0,"",IF(C580="[for completion]","",IF(C580="","",C580/$C$598)))</f>
        <v/>
      </c>
      <c r="G580" s="99" t="str">
        <f>IF($D$598=0,"",IF(D580="[for completion]","",IF(D580="","",D580/$D$598)))</f>
        <v/>
      </c>
    </row>
    <row r="581" spans="1:7">
      <c r="A581" s="13" t="s">
        <v>1554</v>
      </c>
      <c r="B581" s="29" t="s">
        <v>556</v>
      </c>
      <c r="C581" s="94"/>
      <c r="D581" s="108"/>
      <c r="E581" s="11"/>
      <c r="F581" s="99" t="str">
        <f t="shared" ref="F581:F598" si="36">IF($C$598=0,"",IF(C581="[for completion]","",IF(C581="","",C581/$C$598)))</f>
        <v/>
      </c>
      <c r="G581" s="99" t="str">
        <f t="shared" ref="G581:G598" si="37">IF($D$598=0,"",IF(D581="[for completion]","",IF(D581="","",D581/$D$598)))</f>
        <v/>
      </c>
    </row>
    <row r="582" spans="1:7">
      <c r="A582" s="13" t="s">
        <v>1555</v>
      </c>
      <c r="B582" s="29" t="s">
        <v>556</v>
      </c>
      <c r="C582" s="94"/>
      <c r="D582" s="108"/>
      <c r="E582" s="11"/>
      <c r="F582" s="99" t="str">
        <f t="shared" si="36"/>
        <v/>
      </c>
      <c r="G582" s="99" t="str">
        <f t="shared" si="37"/>
        <v/>
      </c>
    </row>
    <row r="583" spans="1:7">
      <c r="A583" s="13" t="s">
        <v>1556</v>
      </c>
      <c r="B583" s="29" t="s">
        <v>556</v>
      </c>
      <c r="C583" s="94"/>
      <c r="D583" s="108"/>
      <c r="E583" s="11"/>
      <c r="F583" s="99" t="str">
        <f t="shared" si="36"/>
        <v/>
      </c>
      <c r="G583" s="99" t="str">
        <f t="shared" si="37"/>
        <v/>
      </c>
    </row>
    <row r="584" spans="1:7">
      <c r="A584" s="13" t="s">
        <v>1557</v>
      </c>
      <c r="B584" s="29" t="s">
        <v>556</v>
      </c>
      <c r="C584" s="94"/>
      <c r="D584" s="108"/>
      <c r="E584" s="11"/>
      <c r="F584" s="99" t="str">
        <f t="shared" si="36"/>
        <v/>
      </c>
      <c r="G584" s="99" t="str">
        <f t="shared" si="37"/>
        <v/>
      </c>
    </row>
    <row r="585" spans="1:7">
      <c r="A585" s="13" t="s">
        <v>1558</v>
      </c>
      <c r="B585" s="29" t="s">
        <v>556</v>
      </c>
      <c r="C585" s="94"/>
      <c r="D585" s="108"/>
      <c r="E585" s="11"/>
      <c r="F585" s="99" t="str">
        <f t="shared" si="36"/>
        <v/>
      </c>
      <c r="G585" s="99" t="str">
        <f t="shared" si="37"/>
        <v/>
      </c>
    </row>
    <row r="586" spans="1:7">
      <c r="A586" s="13" t="s">
        <v>1559</v>
      </c>
      <c r="B586" s="29" t="s">
        <v>556</v>
      </c>
      <c r="C586" s="94"/>
      <c r="D586" s="108"/>
      <c r="E586" s="11"/>
      <c r="F586" s="99" t="str">
        <f t="shared" si="36"/>
        <v/>
      </c>
      <c r="G586" s="99" t="str">
        <f t="shared" si="37"/>
        <v/>
      </c>
    </row>
    <row r="587" spans="1:7">
      <c r="A587" s="13" t="s">
        <v>1560</v>
      </c>
      <c r="B587" s="29" t="s">
        <v>556</v>
      </c>
      <c r="C587" s="94"/>
      <c r="D587" s="108"/>
      <c r="E587" s="11"/>
      <c r="F587" s="99" t="str">
        <f t="shared" si="36"/>
        <v/>
      </c>
      <c r="G587" s="99" t="str">
        <f t="shared" si="37"/>
        <v/>
      </c>
    </row>
    <row r="588" spans="1:7">
      <c r="A588" s="13" t="s">
        <v>1561</v>
      </c>
      <c r="B588" s="29" t="s">
        <v>556</v>
      </c>
      <c r="C588" s="94"/>
      <c r="D588" s="108"/>
      <c r="E588" s="11"/>
      <c r="F588" s="99" t="str">
        <f t="shared" si="36"/>
        <v/>
      </c>
      <c r="G588" s="99" t="str">
        <f t="shared" si="37"/>
        <v/>
      </c>
    </row>
    <row r="589" spans="1:7">
      <c r="A589" s="13" t="s">
        <v>1562</v>
      </c>
      <c r="B589" s="29" t="s">
        <v>556</v>
      </c>
      <c r="C589" s="94"/>
      <c r="D589" s="108"/>
      <c r="E589" s="11"/>
      <c r="F589" s="99" t="str">
        <f t="shared" si="36"/>
        <v/>
      </c>
      <c r="G589" s="99" t="str">
        <f t="shared" si="37"/>
        <v/>
      </c>
    </row>
    <row r="590" spans="1:7">
      <c r="A590" s="13" t="s">
        <v>1563</v>
      </c>
      <c r="B590" s="29" t="s">
        <v>556</v>
      </c>
      <c r="C590" s="94"/>
      <c r="D590" s="108"/>
      <c r="E590" s="11"/>
      <c r="F590" s="99" t="str">
        <f t="shared" si="36"/>
        <v/>
      </c>
      <c r="G590" s="99" t="str">
        <f t="shared" si="37"/>
        <v/>
      </c>
    </row>
    <row r="591" spans="1:7">
      <c r="A591" s="13" t="s">
        <v>1564</v>
      </c>
      <c r="B591" s="29" t="s">
        <v>556</v>
      </c>
      <c r="C591" s="94"/>
      <c r="D591" s="108"/>
      <c r="E591" s="11"/>
      <c r="F591" s="99" t="str">
        <f t="shared" si="36"/>
        <v/>
      </c>
      <c r="G591" s="99" t="str">
        <f t="shared" si="37"/>
        <v/>
      </c>
    </row>
    <row r="592" spans="1:7">
      <c r="A592" s="13" t="s">
        <v>1565</v>
      </c>
      <c r="B592" s="29" t="s">
        <v>556</v>
      </c>
      <c r="C592" s="94"/>
      <c r="D592" s="108"/>
      <c r="E592" s="11"/>
      <c r="F592" s="99" t="str">
        <f t="shared" si="36"/>
        <v/>
      </c>
      <c r="G592" s="99" t="str">
        <f t="shared" si="37"/>
        <v/>
      </c>
    </row>
    <row r="593" spans="1:7">
      <c r="A593" s="13" t="s">
        <v>1566</v>
      </c>
      <c r="B593" s="29" t="s">
        <v>556</v>
      </c>
      <c r="C593" s="94"/>
      <c r="D593" s="108"/>
      <c r="E593" s="11"/>
      <c r="F593" s="99" t="str">
        <f t="shared" si="36"/>
        <v/>
      </c>
      <c r="G593" s="99" t="str">
        <f t="shared" si="37"/>
        <v/>
      </c>
    </row>
    <row r="594" spans="1:7">
      <c r="A594" s="13" t="s">
        <v>1567</v>
      </c>
      <c r="B594" s="29" t="s">
        <v>556</v>
      </c>
      <c r="C594" s="94"/>
      <c r="D594" s="108"/>
      <c r="E594" s="11"/>
      <c r="F594" s="99" t="str">
        <f t="shared" si="36"/>
        <v/>
      </c>
      <c r="G594" s="99" t="str">
        <f t="shared" si="37"/>
        <v/>
      </c>
    </row>
    <row r="595" spans="1:7">
      <c r="A595" s="13" t="s">
        <v>1568</v>
      </c>
      <c r="B595" s="29" t="s">
        <v>556</v>
      </c>
      <c r="C595" s="94"/>
      <c r="D595" s="108"/>
      <c r="E595" s="11"/>
      <c r="F595" s="99" t="str">
        <f t="shared" si="36"/>
        <v/>
      </c>
      <c r="G595" s="99" t="str">
        <f t="shared" si="37"/>
        <v/>
      </c>
    </row>
    <row r="596" spans="1:7">
      <c r="A596" s="13" t="s">
        <v>1569</v>
      </c>
      <c r="B596" s="29" t="s">
        <v>556</v>
      </c>
      <c r="C596" s="94"/>
      <c r="D596" s="108"/>
      <c r="E596" s="11"/>
      <c r="F596" s="99" t="str">
        <f t="shared" si="36"/>
        <v/>
      </c>
      <c r="G596" s="99" t="str">
        <f t="shared" si="37"/>
        <v/>
      </c>
    </row>
    <row r="597" spans="1:7">
      <c r="A597" s="13" t="s">
        <v>1570</v>
      </c>
      <c r="B597" s="29" t="s">
        <v>1251</v>
      </c>
      <c r="C597" s="94"/>
      <c r="D597" s="108"/>
      <c r="E597" s="11"/>
      <c r="F597" s="99" t="str">
        <f t="shared" si="36"/>
        <v/>
      </c>
      <c r="G597" s="99" t="str">
        <f t="shared" si="37"/>
        <v/>
      </c>
    </row>
    <row r="598" spans="1:7">
      <c r="A598" s="13" t="s">
        <v>1571</v>
      </c>
      <c r="B598" s="29" t="s">
        <v>96</v>
      </c>
      <c r="C598" s="94">
        <f>SUM(C580:C597)</f>
        <v>0</v>
      </c>
      <c r="D598" s="108">
        <f>SUM(D580:D597)</f>
        <v>0</v>
      </c>
      <c r="E598" s="11"/>
      <c r="F598" s="99" t="str">
        <f t="shared" si="36"/>
        <v/>
      </c>
      <c r="G598" s="99" t="str">
        <f t="shared" si="37"/>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defaultColWidth="11.42578125" defaultRowHeight="15" outlineLevelRow="1"/>
  <cols>
    <col min="1" max="1" width="16.28515625" customWidth="1"/>
    <col min="2" max="2" width="89.85546875" style="13" bestFit="1" customWidth="1"/>
    <col min="3" max="3" width="134.7109375" customWidth="1"/>
  </cols>
  <sheetData>
    <row r="1" spans="1:3" ht="31.5">
      <c r="A1" s="10" t="s">
        <v>767</v>
      </c>
      <c r="B1" s="10"/>
      <c r="C1" s="114" t="s">
        <v>1369</v>
      </c>
    </row>
    <row r="2" spans="1:3">
      <c r="B2" s="11"/>
      <c r="C2" s="11"/>
    </row>
    <row r="3" spans="1:3">
      <c r="A3" s="59" t="s">
        <v>768</v>
      </c>
      <c r="B3" s="60"/>
      <c r="C3" s="11"/>
    </row>
    <row r="4" spans="1:3">
      <c r="C4" s="11"/>
    </row>
    <row r="5" spans="1:3" ht="37.5">
      <c r="A5" s="23" t="s">
        <v>29</v>
      </c>
      <c r="B5" s="23" t="s">
        <v>769</v>
      </c>
      <c r="C5" s="61" t="s">
        <v>1147</v>
      </c>
    </row>
    <row r="6" spans="1:3">
      <c r="A6" s="1" t="s">
        <v>770</v>
      </c>
      <c r="B6" s="26" t="s">
        <v>771</v>
      </c>
      <c r="C6" s="329" t="s">
        <v>1753</v>
      </c>
    </row>
    <row r="7" spans="1:3" ht="82.5" customHeight="1">
      <c r="A7" s="1" t="s">
        <v>772</v>
      </c>
      <c r="B7" s="26" t="s">
        <v>773</v>
      </c>
      <c r="C7" s="329" t="s">
        <v>1754</v>
      </c>
    </row>
    <row r="8" spans="1:3" ht="39" customHeight="1">
      <c r="A8" s="1" t="s">
        <v>774</v>
      </c>
      <c r="B8" s="26" t="s">
        <v>775</v>
      </c>
      <c r="C8" s="329" t="s">
        <v>1755</v>
      </c>
    </row>
    <row r="9" spans="1:3">
      <c r="A9" s="1" t="s">
        <v>776</v>
      </c>
      <c r="B9" s="26" t="s">
        <v>777</v>
      </c>
      <c r="C9" s="329" t="s">
        <v>1756</v>
      </c>
    </row>
    <row r="10" spans="1:3" ht="44.25" customHeight="1">
      <c r="A10" s="1" t="s">
        <v>778</v>
      </c>
      <c r="B10" s="26" t="s">
        <v>993</v>
      </c>
      <c r="C10" s="329" t="s">
        <v>1757</v>
      </c>
    </row>
    <row r="11" spans="1:3" ht="54.75" customHeight="1">
      <c r="A11" s="1" t="s">
        <v>779</v>
      </c>
      <c r="B11" s="26" t="s">
        <v>780</v>
      </c>
      <c r="C11" s="329" t="s">
        <v>1758</v>
      </c>
    </row>
    <row r="12" spans="1:3" ht="40.5" customHeight="1">
      <c r="A12" s="1" t="s">
        <v>781</v>
      </c>
      <c r="B12" s="26" t="s">
        <v>782</v>
      </c>
      <c r="C12" s="329" t="s">
        <v>1759</v>
      </c>
    </row>
    <row r="13" spans="1:3" ht="70.5" customHeight="1">
      <c r="A13" s="1" t="s">
        <v>783</v>
      </c>
      <c r="B13" s="26" t="s">
        <v>784</v>
      </c>
      <c r="C13" s="329" t="s">
        <v>1760</v>
      </c>
    </row>
    <row r="14" spans="1:3" ht="102" customHeight="1">
      <c r="A14" s="1" t="s">
        <v>785</v>
      </c>
      <c r="B14" s="26" t="s">
        <v>786</v>
      </c>
      <c r="C14" s="329" t="s">
        <v>1761</v>
      </c>
    </row>
    <row r="15" spans="1:3" ht="37.5" customHeight="1">
      <c r="A15" s="1" t="s">
        <v>787</v>
      </c>
      <c r="B15" s="26" t="s">
        <v>788</v>
      </c>
      <c r="C15" s="329" t="s">
        <v>1762</v>
      </c>
    </row>
    <row r="16" spans="1:3" ht="270.75" customHeight="1">
      <c r="A16" s="1" t="s">
        <v>789</v>
      </c>
      <c r="B16" s="30" t="s">
        <v>790</v>
      </c>
      <c r="C16" s="329" t="s">
        <v>1763</v>
      </c>
    </row>
    <row r="17" spans="1:3" ht="42" customHeight="1">
      <c r="A17" s="1" t="s">
        <v>791</v>
      </c>
      <c r="B17" s="30" t="s">
        <v>792</v>
      </c>
      <c r="C17" s="329" t="s">
        <v>1764</v>
      </c>
    </row>
    <row r="18" spans="1:3" ht="51.75" customHeight="1">
      <c r="A18" s="1" t="s">
        <v>793</v>
      </c>
      <c r="B18" s="30" t="s">
        <v>794</v>
      </c>
      <c r="C18" s="329" t="s">
        <v>1765</v>
      </c>
    </row>
    <row r="19" spans="1:3">
      <c r="A19" s="1" t="s">
        <v>795</v>
      </c>
      <c r="B19" s="27" t="s">
        <v>796</v>
      </c>
      <c r="C19" s="13"/>
    </row>
    <row r="20" spans="1:3">
      <c r="A20" s="1" t="s">
        <v>797</v>
      </c>
      <c r="B20" s="26"/>
    </row>
    <row r="21" spans="1:3">
      <c r="A21" s="1" t="s">
        <v>798</v>
      </c>
      <c r="B21" s="26"/>
      <c r="C21" s="13"/>
    </row>
    <row r="22" spans="1:3">
      <c r="A22" s="1" t="s">
        <v>799</v>
      </c>
      <c r="B22"/>
    </row>
    <row r="23" spans="1:3" outlineLevel="1">
      <c r="A23" s="1" t="s">
        <v>800</v>
      </c>
      <c r="C23" s="13"/>
    </row>
    <row r="24" spans="1:3" outlineLevel="1">
      <c r="A24" s="1" t="s">
        <v>1391</v>
      </c>
      <c r="B24" s="58"/>
      <c r="C24" s="13"/>
    </row>
    <row r="25" spans="1:3" outlineLevel="1">
      <c r="A25" s="1" t="s">
        <v>1392</v>
      </c>
      <c r="B25" s="58"/>
      <c r="C25" s="13"/>
    </row>
    <row r="26" spans="1:3" outlineLevel="1">
      <c r="A26" s="1" t="s">
        <v>1393</v>
      </c>
      <c r="B26" s="58"/>
      <c r="C26" s="13"/>
    </row>
    <row r="27" spans="1:3" outlineLevel="1">
      <c r="A27" s="1" t="s">
        <v>1394</v>
      </c>
      <c r="B27" s="58"/>
      <c r="C27" s="13"/>
    </row>
    <row r="28" spans="1:3" ht="18.75" outlineLevel="1">
      <c r="A28" s="23"/>
      <c r="B28" s="23" t="s">
        <v>1340</v>
      </c>
      <c r="C28" s="61" t="s">
        <v>1147</v>
      </c>
    </row>
    <row r="29" spans="1:3" outlineLevel="1">
      <c r="A29" s="1" t="s">
        <v>802</v>
      </c>
      <c r="B29" s="26" t="s">
        <v>1338</v>
      </c>
      <c r="C29" s="13" t="s">
        <v>31</v>
      </c>
    </row>
    <row r="30" spans="1:3" outlineLevel="1">
      <c r="A30" s="1" t="s">
        <v>805</v>
      </c>
      <c r="B30" s="26" t="s">
        <v>1339</v>
      </c>
      <c r="C30" s="13" t="s">
        <v>31</v>
      </c>
    </row>
    <row r="31" spans="1:3" outlineLevel="1">
      <c r="A31" s="1" t="s">
        <v>808</v>
      </c>
      <c r="B31" s="26" t="s">
        <v>1337</v>
      </c>
      <c r="C31" s="13" t="s">
        <v>31</v>
      </c>
    </row>
    <row r="32" spans="1:3" outlineLevel="1">
      <c r="A32" s="1" t="s">
        <v>811</v>
      </c>
      <c r="B32" s="58"/>
      <c r="C32" s="13"/>
    </row>
    <row r="33" spans="1:3" outlineLevel="1">
      <c r="A33" s="1" t="s">
        <v>812</v>
      </c>
      <c r="B33" s="58"/>
      <c r="C33" s="13"/>
    </row>
    <row r="34" spans="1:3" outlineLevel="1">
      <c r="A34" s="1" t="s">
        <v>1133</v>
      </c>
      <c r="B34" s="58"/>
      <c r="C34" s="13"/>
    </row>
    <row r="35" spans="1:3" outlineLevel="1">
      <c r="A35" s="1" t="s">
        <v>1351</v>
      </c>
      <c r="B35" s="58"/>
      <c r="C35" s="13"/>
    </row>
    <row r="36" spans="1:3" outlineLevel="1">
      <c r="A36" s="1" t="s">
        <v>1352</v>
      </c>
      <c r="B36" s="58"/>
      <c r="C36" s="13"/>
    </row>
    <row r="37" spans="1:3" outlineLevel="1">
      <c r="A37" s="1" t="s">
        <v>1353</v>
      </c>
      <c r="B37" s="58"/>
      <c r="C37" s="13"/>
    </row>
    <row r="38" spans="1:3" outlineLevel="1">
      <c r="A38" s="1" t="s">
        <v>1354</v>
      </c>
      <c r="B38" s="58"/>
      <c r="C38" s="13"/>
    </row>
    <row r="39" spans="1:3" outlineLevel="1">
      <c r="A39" s="1" t="s">
        <v>1355</v>
      </c>
      <c r="B39" s="58"/>
      <c r="C39" s="13"/>
    </row>
    <row r="40" spans="1:3" outlineLevel="1">
      <c r="A40" s="1" t="s">
        <v>1356</v>
      </c>
      <c r="B40" s="58"/>
      <c r="C40" s="13"/>
    </row>
    <row r="41" spans="1:3" outlineLevel="1">
      <c r="A41" s="1" t="s">
        <v>1357</v>
      </c>
      <c r="B41" s="58"/>
      <c r="C41" s="13"/>
    </row>
    <row r="42" spans="1:3" outlineLevel="1">
      <c r="A42" s="1" t="s">
        <v>1358</v>
      </c>
      <c r="B42" s="58"/>
      <c r="C42" s="13"/>
    </row>
    <row r="43" spans="1:3" outlineLevel="1">
      <c r="A43" s="1" t="s">
        <v>1359</v>
      </c>
      <c r="B43" s="58"/>
      <c r="C43" s="13"/>
    </row>
    <row r="44" spans="1:3" ht="18.75">
      <c r="A44" s="23"/>
      <c r="B44" s="23" t="s">
        <v>1341</v>
      </c>
      <c r="C44" s="61" t="s">
        <v>801</v>
      </c>
    </row>
    <row r="45" spans="1:3">
      <c r="A45" s="1" t="s">
        <v>813</v>
      </c>
      <c r="B45" s="30" t="s">
        <v>803</v>
      </c>
      <c r="C45" s="13" t="s">
        <v>804</v>
      </c>
    </row>
    <row r="46" spans="1:3">
      <c r="A46" s="1" t="s">
        <v>1343</v>
      </c>
      <c r="B46" s="30" t="s">
        <v>806</v>
      </c>
      <c r="C46" s="13" t="s">
        <v>807</v>
      </c>
    </row>
    <row r="47" spans="1:3">
      <c r="A47" s="1" t="s">
        <v>1344</v>
      </c>
      <c r="B47" s="30" t="s">
        <v>809</v>
      </c>
      <c r="C47" s="13" t="s">
        <v>810</v>
      </c>
    </row>
    <row r="48" spans="1:3" outlineLevel="1">
      <c r="A48" s="1" t="s">
        <v>815</v>
      </c>
      <c r="B48" s="29"/>
      <c r="C48" s="13"/>
    </row>
    <row r="49" spans="1:3" outlineLevel="1">
      <c r="A49" s="1" t="s">
        <v>816</v>
      </c>
      <c r="B49" s="29"/>
      <c r="C49" s="13"/>
    </row>
    <row r="50" spans="1:3" outlineLevel="1">
      <c r="A50" s="1" t="s">
        <v>817</v>
      </c>
      <c r="B50" s="30"/>
      <c r="C50" s="13"/>
    </row>
    <row r="51" spans="1:3" ht="18.75">
      <c r="A51" s="23"/>
      <c r="B51" s="23" t="s">
        <v>1342</v>
      </c>
      <c r="C51" s="61" t="s">
        <v>1147</v>
      </c>
    </row>
    <row r="52" spans="1:3">
      <c r="A52" s="1" t="s">
        <v>1345</v>
      </c>
      <c r="B52" s="26" t="s">
        <v>814</v>
      </c>
      <c r="C52" s="13" t="s">
        <v>31</v>
      </c>
    </row>
    <row r="53" spans="1:3">
      <c r="A53" s="1" t="s">
        <v>1346</v>
      </c>
      <c r="B53" s="29"/>
    </row>
    <row r="54" spans="1:3">
      <c r="A54" s="1" t="s">
        <v>1347</v>
      </c>
      <c r="B54" s="29"/>
    </row>
    <row r="55" spans="1:3">
      <c r="A55" s="1" t="s">
        <v>1348</v>
      </c>
      <c r="B55" s="29"/>
    </row>
    <row r="56" spans="1:3">
      <c r="A56" s="1" t="s">
        <v>1349</v>
      </c>
      <c r="B56" s="29"/>
    </row>
    <row r="57" spans="1:3">
      <c r="A57" s="1" t="s">
        <v>1350</v>
      </c>
      <c r="B57" s="29"/>
    </row>
    <row r="58" spans="1:3">
      <c r="B58" s="29"/>
    </row>
    <row r="59" spans="1:3">
      <c r="B59" s="29"/>
    </row>
    <row r="60" spans="1:3">
      <c r="B60" s="29"/>
    </row>
    <row r="61" spans="1:3">
      <c r="B61" s="29"/>
    </row>
    <row r="62" spans="1:3">
      <c r="B62" s="29"/>
    </row>
    <row r="63" spans="1:3">
      <c r="B63" s="29"/>
    </row>
    <row r="64" spans="1:3">
      <c r="B64" s="29"/>
    </row>
    <row r="65" spans="2:2">
      <c r="B65" s="29"/>
    </row>
    <row r="66" spans="2:2">
      <c r="B66" s="29"/>
    </row>
    <row r="67" spans="2:2">
      <c r="B67" s="29"/>
    </row>
    <row r="68" spans="2:2">
      <c r="B68" s="29"/>
    </row>
    <row r="69" spans="2:2">
      <c r="B69" s="29"/>
    </row>
    <row r="70" spans="2:2">
      <c r="B70" s="29"/>
    </row>
    <row r="71" spans="2:2">
      <c r="B71" s="29"/>
    </row>
    <row r="72" spans="2:2">
      <c r="B72" s="29"/>
    </row>
    <row r="73" spans="2:2">
      <c r="B73" s="29"/>
    </row>
    <row r="74" spans="2:2">
      <c r="B74" s="29"/>
    </row>
    <row r="75" spans="2:2">
      <c r="B75" s="29"/>
    </row>
    <row r="76" spans="2:2">
      <c r="B76" s="29"/>
    </row>
    <row r="77" spans="2:2">
      <c r="B77" s="29"/>
    </row>
    <row r="78" spans="2:2">
      <c r="B78" s="29"/>
    </row>
    <row r="79" spans="2:2">
      <c r="B79" s="29"/>
    </row>
    <row r="80" spans="2:2">
      <c r="B80" s="29"/>
    </row>
    <row r="81" spans="2:2">
      <c r="B81" s="29"/>
    </row>
    <row r="82" spans="2:2">
      <c r="B82" s="29"/>
    </row>
    <row r="83" spans="2:2">
      <c r="B83" s="29"/>
    </row>
    <row r="84" spans="2:2">
      <c r="B84" s="29"/>
    </row>
    <row r="85" spans="2:2">
      <c r="B85" s="29"/>
    </row>
    <row r="86" spans="2:2">
      <c r="B86" s="29"/>
    </row>
    <row r="87" spans="2:2">
      <c r="B87" s="29"/>
    </row>
    <row r="88" spans="2:2">
      <c r="B88" s="29"/>
    </row>
    <row r="89" spans="2:2">
      <c r="B89" s="29"/>
    </row>
    <row r="90" spans="2:2">
      <c r="B90" s="29"/>
    </row>
    <row r="91" spans="2:2">
      <c r="B91" s="29"/>
    </row>
    <row r="92" spans="2:2">
      <c r="B92" s="29"/>
    </row>
    <row r="93" spans="2:2">
      <c r="B93" s="29"/>
    </row>
    <row r="94" spans="2:2">
      <c r="B94" s="29"/>
    </row>
    <row r="95" spans="2:2">
      <c r="B95" s="29"/>
    </row>
    <row r="96" spans="2:2">
      <c r="B96" s="29"/>
    </row>
    <row r="97" spans="2:2">
      <c r="B97" s="29"/>
    </row>
    <row r="98" spans="2:2">
      <c r="B98" s="29"/>
    </row>
    <row r="99" spans="2:2">
      <c r="B99" s="29"/>
    </row>
    <row r="100" spans="2:2">
      <c r="B100" s="29"/>
    </row>
    <row r="101" spans="2:2">
      <c r="B101" s="29"/>
    </row>
    <row r="102" spans="2:2">
      <c r="B102" s="29"/>
    </row>
    <row r="103" spans="2:2">
      <c r="B103" s="11"/>
    </row>
    <row r="104" spans="2:2">
      <c r="B104" s="11"/>
    </row>
    <row r="105" spans="2:2">
      <c r="B105" s="11"/>
    </row>
    <row r="106" spans="2:2">
      <c r="B106" s="11"/>
    </row>
    <row r="107" spans="2:2">
      <c r="B107" s="11"/>
    </row>
    <row r="108" spans="2:2">
      <c r="B108" s="11"/>
    </row>
    <row r="109" spans="2:2">
      <c r="B109" s="11"/>
    </row>
    <row r="110" spans="2:2">
      <c r="B110" s="11"/>
    </row>
    <row r="111" spans="2:2">
      <c r="B111" s="11"/>
    </row>
    <row r="112" spans="2:2">
      <c r="B112" s="11"/>
    </row>
    <row r="113" spans="2:2">
      <c r="B113" s="29"/>
    </row>
    <row r="114" spans="2:2">
      <c r="B114" s="29"/>
    </row>
    <row r="115" spans="2:2">
      <c r="B115" s="29"/>
    </row>
    <row r="116" spans="2:2">
      <c r="B116" s="29"/>
    </row>
    <row r="117" spans="2:2">
      <c r="B117" s="29"/>
    </row>
    <row r="118" spans="2:2">
      <c r="B118" s="29"/>
    </row>
    <row r="119" spans="2:2">
      <c r="B119" s="29"/>
    </row>
    <row r="120" spans="2:2">
      <c r="B120" s="29"/>
    </row>
    <row r="121" spans="2:2">
      <c r="B121" s="9"/>
    </row>
    <row r="122" spans="2:2">
      <c r="B122" s="29"/>
    </row>
    <row r="123" spans="2:2">
      <c r="B123" s="29"/>
    </row>
    <row r="124" spans="2:2">
      <c r="B124" s="29"/>
    </row>
    <row r="125" spans="2:2">
      <c r="B125" s="29"/>
    </row>
    <row r="126" spans="2:2">
      <c r="B126" s="29"/>
    </row>
    <row r="127" spans="2:2">
      <c r="B127" s="29"/>
    </row>
    <row r="128" spans="2:2">
      <c r="B128" s="29"/>
    </row>
    <row r="129" spans="2:2">
      <c r="B129" s="29"/>
    </row>
    <row r="130" spans="2:2">
      <c r="B130" s="29"/>
    </row>
    <row r="131" spans="2:2">
      <c r="B131" s="29"/>
    </row>
    <row r="132" spans="2:2">
      <c r="B132" s="29"/>
    </row>
    <row r="133" spans="2:2">
      <c r="B133" s="29"/>
    </row>
    <row r="134" spans="2:2">
      <c r="B134" s="29"/>
    </row>
    <row r="135" spans="2:2">
      <c r="B135" s="29"/>
    </row>
    <row r="136" spans="2:2">
      <c r="B136" s="29"/>
    </row>
    <row r="137" spans="2:2">
      <c r="B137" s="29"/>
    </row>
    <row r="138" spans="2:2">
      <c r="B138" s="29"/>
    </row>
    <row r="140" spans="2:2">
      <c r="B140" s="29"/>
    </row>
    <row r="141" spans="2:2">
      <c r="B141" s="29"/>
    </row>
    <row r="142" spans="2:2">
      <c r="B142" s="29"/>
    </row>
    <row r="147" spans="2:2">
      <c r="B147" s="18"/>
    </row>
    <row r="148" spans="2:2">
      <c r="B148" s="62"/>
    </row>
    <row r="154" spans="2:2">
      <c r="B154" s="30"/>
    </row>
    <row r="155" spans="2:2">
      <c r="B155" s="29"/>
    </row>
    <row r="157" spans="2:2">
      <c r="B157" s="29"/>
    </row>
    <row r="158" spans="2:2">
      <c r="B158" s="29"/>
    </row>
    <row r="159" spans="2:2">
      <c r="B159" s="29"/>
    </row>
    <row r="160" spans="2:2">
      <c r="B160" s="29"/>
    </row>
    <row r="161" spans="2:2">
      <c r="B161" s="29"/>
    </row>
    <row r="162" spans="2:2">
      <c r="B162" s="29"/>
    </row>
    <row r="163" spans="2:2">
      <c r="B163" s="29"/>
    </row>
    <row r="164" spans="2:2">
      <c r="B164" s="29"/>
    </row>
    <row r="165" spans="2:2">
      <c r="B165" s="29"/>
    </row>
    <row r="166" spans="2:2">
      <c r="B166" s="29"/>
    </row>
    <row r="167" spans="2:2">
      <c r="B167" s="29"/>
    </row>
    <row r="168" spans="2:2">
      <c r="B168" s="29"/>
    </row>
    <row r="265" spans="2:2">
      <c r="B265" s="26"/>
    </row>
    <row r="266" spans="2:2">
      <c r="B266" s="29"/>
    </row>
    <row r="267" spans="2:2">
      <c r="B267" s="29"/>
    </row>
    <row r="270" spans="2:2">
      <c r="B270" s="29"/>
    </row>
    <row r="286" spans="2:2">
      <c r="B286" s="26"/>
    </row>
    <row r="316" spans="2:2">
      <c r="B316" s="18"/>
    </row>
    <row r="317" spans="2:2">
      <c r="B317" s="29"/>
    </row>
    <row r="319" spans="2:2">
      <c r="B319" s="29"/>
    </row>
    <row r="320" spans="2:2">
      <c r="B320" s="29"/>
    </row>
    <row r="321" spans="2:2">
      <c r="B321" s="29"/>
    </row>
    <row r="322" spans="2:2">
      <c r="B322" s="29"/>
    </row>
    <row r="323" spans="2:2">
      <c r="B323" s="29"/>
    </row>
    <row r="324" spans="2:2">
      <c r="B324" s="29"/>
    </row>
    <row r="325" spans="2:2">
      <c r="B325" s="29"/>
    </row>
    <row r="326" spans="2:2">
      <c r="B326" s="29"/>
    </row>
    <row r="327" spans="2:2">
      <c r="B327" s="29"/>
    </row>
    <row r="328" spans="2:2">
      <c r="B328" s="29"/>
    </row>
    <row r="329" spans="2:2">
      <c r="B329" s="29"/>
    </row>
    <row r="330" spans="2:2">
      <c r="B330" s="29"/>
    </row>
    <row r="342" spans="2:2">
      <c r="B342" s="29"/>
    </row>
    <row r="343" spans="2:2">
      <c r="B343" s="29"/>
    </row>
    <row r="344" spans="2:2">
      <c r="B344" s="29"/>
    </row>
    <row r="345" spans="2:2">
      <c r="B345" s="29"/>
    </row>
    <row r="346" spans="2:2">
      <c r="B346" s="29"/>
    </row>
    <row r="347" spans="2:2">
      <c r="B347" s="29"/>
    </row>
    <row r="348" spans="2:2">
      <c r="B348" s="29"/>
    </row>
    <row r="349" spans="2:2">
      <c r="B349" s="29"/>
    </row>
    <row r="350" spans="2:2">
      <c r="B350" s="29"/>
    </row>
    <row r="352" spans="2:2">
      <c r="B352" s="29"/>
    </row>
    <row r="353" spans="2:2">
      <c r="B353" s="29"/>
    </row>
    <row r="354" spans="2:2">
      <c r="B354" s="29"/>
    </row>
    <row r="355" spans="2:2">
      <c r="B355" s="29"/>
    </row>
    <row r="356" spans="2:2">
      <c r="B356" s="29"/>
    </row>
    <row r="358" spans="2:2">
      <c r="B358" s="29"/>
    </row>
    <row r="361" spans="2:2">
      <c r="B361" s="29"/>
    </row>
    <row r="364" spans="2:2">
      <c r="B364" s="29"/>
    </row>
    <row r="365" spans="2:2">
      <c r="B365" s="29"/>
    </row>
    <row r="366" spans="2:2">
      <c r="B366" s="29"/>
    </row>
    <row r="367" spans="2:2">
      <c r="B367" s="29"/>
    </row>
    <row r="368" spans="2:2">
      <c r="B368" s="29"/>
    </row>
    <row r="369" spans="2:2">
      <c r="B369" s="29"/>
    </row>
    <row r="370" spans="2:2">
      <c r="B370" s="29"/>
    </row>
    <row r="371" spans="2:2">
      <c r="B371" s="29"/>
    </row>
    <row r="372" spans="2:2">
      <c r="B372" s="29"/>
    </row>
    <row r="373" spans="2:2">
      <c r="B373" s="29"/>
    </row>
    <row r="374" spans="2:2">
      <c r="B374" s="29"/>
    </row>
    <row r="375" spans="2:2">
      <c r="B375" s="29"/>
    </row>
    <row r="376" spans="2:2">
      <c r="B376" s="29"/>
    </row>
    <row r="377" spans="2:2">
      <c r="B377" s="29"/>
    </row>
    <row r="378" spans="2:2">
      <c r="B378" s="29"/>
    </row>
    <row r="379" spans="2:2">
      <c r="B379" s="29"/>
    </row>
    <row r="380" spans="2:2">
      <c r="B380" s="29"/>
    </row>
    <row r="381" spans="2:2">
      <c r="B381" s="29"/>
    </row>
    <row r="382" spans="2:2">
      <c r="B382" s="29"/>
    </row>
    <row r="386" spans="2:2">
      <c r="B386" s="18"/>
    </row>
    <row r="403" spans="2:2">
      <c r="B403" s="63"/>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P144"/>
  <sheetViews>
    <sheetView zoomScale="80" zoomScaleNormal="80" workbookViewId="0">
      <selection activeCell="I62" sqref="I62"/>
    </sheetView>
  </sheetViews>
  <sheetFormatPr defaultColWidth="9.140625" defaultRowHeight="15"/>
  <cols>
    <col min="1" max="1" width="5.140625" style="117" customWidth="1"/>
    <col min="2" max="2" width="35.7109375" style="117" customWidth="1"/>
    <col min="3" max="3" width="13.5703125" style="117" customWidth="1"/>
    <col min="4" max="4" width="14.42578125" style="117" customWidth="1"/>
    <col min="5" max="5" width="13.7109375" style="117" customWidth="1"/>
    <col min="6" max="6" width="14.5703125" style="117" bestFit="1" customWidth="1"/>
    <col min="7" max="7" width="16" style="117" customWidth="1"/>
    <col min="8" max="8" width="15.7109375" style="117" customWidth="1"/>
    <col min="9" max="9" width="13.5703125" style="117" customWidth="1"/>
    <col min="10" max="10" width="16" style="117" customWidth="1"/>
    <col min="11" max="11" width="14.7109375" style="117" customWidth="1"/>
    <col min="12" max="12" width="15.28515625" style="117" customWidth="1"/>
    <col min="13" max="13" width="14" style="117" customWidth="1"/>
    <col min="14" max="14" width="15.28515625" style="117" customWidth="1"/>
    <col min="15" max="16384" width="9.140625" style="117"/>
  </cols>
  <sheetData>
    <row r="1" spans="1:16">
      <c r="A1" s="116"/>
      <c r="B1" s="116"/>
      <c r="C1" s="116"/>
      <c r="D1" s="116"/>
      <c r="E1" s="116"/>
      <c r="F1" s="116"/>
      <c r="G1" s="116"/>
      <c r="H1" s="116"/>
      <c r="I1" s="116"/>
      <c r="J1" s="116"/>
      <c r="K1" s="116"/>
      <c r="L1" s="116"/>
      <c r="M1" s="116"/>
      <c r="N1" s="116"/>
      <c r="O1" s="116"/>
      <c r="P1" s="116"/>
    </row>
    <row r="2" spans="1:16">
      <c r="A2" s="116"/>
      <c r="B2" s="118" t="s">
        <v>1572</v>
      </c>
      <c r="C2" s="116"/>
      <c r="D2" s="116"/>
      <c r="E2" s="116"/>
      <c r="F2" s="116"/>
      <c r="G2" s="116"/>
      <c r="H2" s="116"/>
      <c r="I2" s="116"/>
      <c r="J2" s="116"/>
      <c r="K2" s="116"/>
      <c r="L2" s="116"/>
      <c r="M2" s="116"/>
      <c r="N2" s="116"/>
      <c r="O2" s="116"/>
      <c r="P2" s="116"/>
    </row>
    <row r="3" spans="1:16" ht="15.75" thickBot="1">
      <c r="A3" s="116"/>
      <c r="B3" s="118"/>
      <c r="C3" s="116"/>
      <c r="D3" s="116"/>
      <c r="E3" s="116"/>
      <c r="F3" s="116"/>
      <c r="G3" s="116"/>
      <c r="H3" s="116"/>
      <c r="I3" s="116"/>
      <c r="J3" s="116"/>
      <c r="K3" s="116"/>
      <c r="L3" s="116"/>
      <c r="M3" s="116"/>
      <c r="N3" s="116"/>
      <c r="O3" s="116"/>
      <c r="P3" s="116"/>
    </row>
    <row r="4" spans="1:16">
      <c r="A4" s="116"/>
      <c r="B4" s="119" t="s">
        <v>1573</v>
      </c>
      <c r="C4" s="120" t="s">
        <v>1720</v>
      </c>
      <c r="D4" s="120"/>
      <c r="E4" s="121"/>
      <c r="F4" s="116"/>
      <c r="G4" s="116"/>
      <c r="H4" s="119"/>
      <c r="I4" s="121"/>
      <c r="J4" s="116"/>
      <c r="K4" s="116"/>
      <c r="L4" s="116"/>
      <c r="M4" s="116"/>
      <c r="N4" s="116"/>
      <c r="O4" s="116"/>
      <c r="P4" s="116"/>
    </row>
    <row r="5" spans="1:16">
      <c r="A5" s="116"/>
      <c r="B5" s="122" t="s">
        <v>1574</v>
      </c>
      <c r="C5" s="116" t="s">
        <v>1720</v>
      </c>
      <c r="D5" s="116"/>
      <c r="E5" s="123"/>
      <c r="F5" s="116"/>
      <c r="G5" s="116"/>
      <c r="H5" s="322" t="s">
        <v>1575</v>
      </c>
      <c r="I5" s="323"/>
      <c r="J5" s="116"/>
      <c r="K5" s="116"/>
      <c r="L5" s="116"/>
      <c r="M5" s="116"/>
      <c r="N5" s="116"/>
      <c r="O5" s="116"/>
      <c r="P5" s="116"/>
    </row>
    <row r="6" spans="1:16">
      <c r="A6" s="116"/>
      <c r="B6" s="122" t="s">
        <v>1576</v>
      </c>
      <c r="C6" s="116" t="s">
        <v>1746</v>
      </c>
      <c r="D6" s="116"/>
      <c r="E6" s="123"/>
      <c r="F6" s="116"/>
      <c r="G6" s="116"/>
      <c r="H6" s="322"/>
      <c r="I6" s="323"/>
      <c r="J6" s="116"/>
      <c r="K6" s="116"/>
      <c r="L6" s="116"/>
      <c r="M6" s="116"/>
      <c r="N6" s="116"/>
      <c r="O6" s="116"/>
      <c r="P6" s="116"/>
    </row>
    <row r="7" spans="1:16" ht="15.75" thickBot="1">
      <c r="A7" s="116"/>
      <c r="B7" s="122" t="s">
        <v>1577</v>
      </c>
      <c r="C7" s="116" t="s">
        <v>1747</v>
      </c>
      <c r="D7" s="116"/>
      <c r="E7" s="123"/>
      <c r="F7" s="116"/>
      <c r="G7" s="116"/>
      <c r="H7" s="324"/>
      <c r="I7" s="325"/>
      <c r="J7" s="116"/>
      <c r="K7" s="116"/>
      <c r="L7" s="116"/>
      <c r="M7" s="116"/>
      <c r="N7" s="116"/>
      <c r="O7" s="116"/>
      <c r="P7" s="116"/>
    </row>
    <row r="8" spans="1:16" ht="15.75" thickBot="1">
      <c r="A8" s="116"/>
      <c r="B8" s="124" t="s">
        <v>1578</v>
      </c>
      <c r="C8" s="326">
        <v>45747</v>
      </c>
      <c r="D8" s="327"/>
      <c r="E8" s="125"/>
      <c r="F8" s="116"/>
      <c r="G8" s="116"/>
      <c r="H8" s="126"/>
      <c r="I8" s="126"/>
      <c r="J8" s="116"/>
      <c r="K8" s="116"/>
      <c r="L8" s="116"/>
      <c r="M8" s="116"/>
      <c r="N8" s="116"/>
      <c r="O8" s="116"/>
      <c r="P8" s="116"/>
    </row>
    <row r="9" spans="1:16" ht="15.75" thickBot="1">
      <c r="A9" s="116"/>
      <c r="B9" s="116"/>
      <c r="C9" s="116"/>
      <c r="D9" s="116"/>
      <c r="E9" s="116"/>
      <c r="F9" s="116"/>
      <c r="G9" s="116"/>
      <c r="H9" s="116"/>
      <c r="I9" s="116"/>
      <c r="J9" s="116"/>
      <c r="K9" s="116"/>
      <c r="L9" s="116"/>
      <c r="M9" s="116"/>
      <c r="N9" s="116"/>
      <c r="O9" s="116"/>
      <c r="P9" s="116"/>
    </row>
    <row r="10" spans="1:16" ht="15.75" thickBot="1">
      <c r="A10" s="116"/>
      <c r="B10" s="127" t="s">
        <v>1579</v>
      </c>
      <c r="C10" s="128" t="s">
        <v>1580</v>
      </c>
      <c r="D10" s="128"/>
      <c r="E10" s="129"/>
      <c r="F10" s="116"/>
      <c r="G10" s="116"/>
      <c r="H10" s="116"/>
      <c r="I10" s="116"/>
      <c r="J10" s="116"/>
      <c r="K10" s="116"/>
      <c r="L10" s="116"/>
      <c r="M10" s="116"/>
      <c r="N10" s="116"/>
      <c r="O10" s="116"/>
      <c r="P10" s="116"/>
    </row>
    <row r="11" spans="1:16">
      <c r="A11" s="116"/>
      <c r="B11" s="119" t="s">
        <v>1581</v>
      </c>
      <c r="C11" s="120" t="s">
        <v>1748</v>
      </c>
      <c r="D11" s="120"/>
      <c r="E11" s="121"/>
      <c r="F11" s="116"/>
      <c r="G11" s="116"/>
      <c r="H11" s="116"/>
      <c r="I11" s="116"/>
      <c r="J11" s="116"/>
      <c r="K11" s="116"/>
      <c r="L11" s="116"/>
      <c r="M11" s="116"/>
      <c r="N11" s="116"/>
      <c r="O11" s="116"/>
      <c r="P11" s="116"/>
    </row>
    <row r="12" spans="1:16">
      <c r="A12" s="116"/>
      <c r="B12" s="122" t="s">
        <v>1582</v>
      </c>
      <c r="C12" s="116" t="s">
        <v>1766</v>
      </c>
      <c r="D12" s="116"/>
      <c r="E12" s="123"/>
      <c r="F12" s="116"/>
      <c r="G12" s="116"/>
      <c r="H12" s="116"/>
      <c r="I12" s="116"/>
      <c r="J12" s="116"/>
      <c r="K12" s="116"/>
      <c r="L12" s="116"/>
      <c r="M12" s="116"/>
      <c r="N12" s="116"/>
      <c r="O12" s="116"/>
      <c r="P12" s="116"/>
    </row>
    <row r="13" spans="1:16" ht="15.75" thickBot="1">
      <c r="A13" s="116"/>
      <c r="B13" s="124" t="s">
        <v>1583</v>
      </c>
      <c r="C13" s="130"/>
      <c r="D13" s="130"/>
      <c r="E13" s="125"/>
      <c r="F13" s="116"/>
      <c r="G13" s="116"/>
      <c r="H13" s="116"/>
      <c r="I13" s="116"/>
      <c r="J13" s="116"/>
      <c r="K13" s="116"/>
      <c r="L13" s="116"/>
      <c r="M13" s="116"/>
      <c r="N13" s="116"/>
      <c r="O13" s="116"/>
      <c r="P13" s="116"/>
    </row>
    <row r="14" spans="1:16">
      <c r="A14" s="116"/>
      <c r="B14" s="131"/>
      <c r="C14" s="116"/>
      <c r="D14" s="116"/>
      <c r="E14" s="116"/>
      <c r="F14" s="116"/>
      <c r="G14" s="116"/>
      <c r="H14" s="116"/>
      <c r="I14" s="116"/>
      <c r="J14" s="116"/>
      <c r="K14" s="116"/>
      <c r="L14" s="116"/>
      <c r="M14" s="116"/>
      <c r="N14" s="116"/>
      <c r="O14" s="116"/>
      <c r="P14" s="116"/>
    </row>
    <row r="15" spans="1:16">
      <c r="A15" s="116"/>
      <c r="B15" s="118" t="s">
        <v>1584</v>
      </c>
      <c r="C15" s="116"/>
      <c r="D15" s="116"/>
      <c r="E15" s="116"/>
      <c r="F15" s="116"/>
      <c r="G15" s="116"/>
      <c r="H15" s="116"/>
      <c r="I15" s="116"/>
      <c r="J15" s="116"/>
      <c r="K15" s="116"/>
      <c r="L15" s="116"/>
      <c r="M15" s="116"/>
      <c r="N15" s="116"/>
      <c r="O15" s="116"/>
      <c r="P15" s="116"/>
    </row>
    <row r="16" spans="1:16" ht="15.75" thickBot="1">
      <c r="A16" s="116"/>
      <c r="B16" s="116"/>
      <c r="C16" s="116"/>
      <c r="D16" s="116"/>
      <c r="E16" s="116"/>
      <c r="F16" s="116"/>
      <c r="G16" s="116"/>
      <c r="H16" s="116"/>
      <c r="I16" s="116"/>
      <c r="J16" s="116"/>
      <c r="K16" s="116"/>
      <c r="L16" s="116"/>
      <c r="M16" s="116"/>
      <c r="N16" s="116"/>
      <c r="O16" s="116"/>
      <c r="P16" s="116"/>
    </row>
    <row r="17" spans="1:16">
      <c r="A17" s="116"/>
      <c r="B17" s="132" t="s">
        <v>1584</v>
      </c>
      <c r="C17" s="133"/>
      <c r="D17" s="133"/>
      <c r="E17" s="133"/>
      <c r="F17" s="133"/>
      <c r="G17" s="133"/>
      <c r="H17" s="134"/>
      <c r="I17" s="116"/>
      <c r="J17" s="116"/>
      <c r="K17" s="116"/>
      <c r="L17" s="116"/>
      <c r="M17" s="116"/>
      <c r="N17" s="116"/>
      <c r="O17" s="116"/>
      <c r="P17" s="116"/>
    </row>
    <row r="18" spans="1:16">
      <c r="A18" s="116"/>
      <c r="B18" s="135" t="s">
        <v>1585</v>
      </c>
      <c r="C18" s="136" t="s">
        <v>1586</v>
      </c>
      <c r="D18" s="136" t="s">
        <v>1587</v>
      </c>
      <c r="E18" s="136" t="s">
        <v>1588</v>
      </c>
      <c r="F18" s="136" t="s">
        <v>1589</v>
      </c>
      <c r="G18" s="137" t="s">
        <v>1590</v>
      </c>
      <c r="H18" s="138" t="s">
        <v>1591</v>
      </c>
      <c r="I18" s="116"/>
      <c r="J18" s="116"/>
      <c r="K18" s="116"/>
      <c r="L18" s="116"/>
      <c r="M18" s="116"/>
      <c r="N18" s="116"/>
      <c r="O18" s="116"/>
      <c r="P18" s="116"/>
    </row>
    <row r="19" spans="1:16">
      <c r="A19" s="116"/>
      <c r="B19" s="139" t="s">
        <v>1749</v>
      </c>
      <c r="C19" s="140">
        <v>300</v>
      </c>
      <c r="D19" s="141" t="s">
        <v>161</v>
      </c>
      <c r="E19" s="142">
        <v>44880</v>
      </c>
      <c r="F19" s="142">
        <v>46706</v>
      </c>
      <c r="G19" s="143">
        <v>3.2500000000000001E-2</v>
      </c>
      <c r="H19" s="144" t="s">
        <v>1750</v>
      </c>
      <c r="I19" s="116"/>
      <c r="J19" s="116"/>
      <c r="K19" s="116"/>
      <c r="L19" s="116"/>
      <c r="M19" s="116"/>
      <c r="N19" s="116"/>
      <c r="O19" s="116"/>
      <c r="P19" s="116"/>
    </row>
    <row r="20" spans="1:16">
      <c r="A20" s="116"/>
      <c r="B20" s="139" t="s">
        <v>1751</v>
      </c>
      <c r="C20" s="140">
        <v>300</v>
      </c>
      <c r="D20" s="141" t="s">
        <v>161</v>
      </c>
      <c r="E20" s="142">
        <v>45000</v>
      </c>
      <c r="F20" s="142">
        <v>47011</v>
      </c>
      <c r="G20" s="143">
        <v>3.6249999999999998E-2</v>
      </c>
      <c r="H20" s="144" t="s">
        <v>1750</v>
      </c>
      <c r="I20" s="116"/>
      <c r="J20" s="116"/>
      <c r="K20" s="116"/>
      <c r="L20" s="116"/>
      <c r="M20" s="116"/>
      <c r="N20" s="116"/>
      <c r="O20" s="116"/>
      <c r="P20" s="116"/>
    </row>
    <row r="21" spans="1:16">
      <c r="A21" s="116"/>
      <c r="B21" s="139" t="s">
        <v>1752</v>
      </c>
      <c r="C21" s="140">
        <v>300</v>
      </c>
      <c r="D21" s="141" t="s">
        <v>161</v>
      </c>
      <c r="E21" s="142">
        <v>45392</v>
      </c>
      <c r="F21" s="142">
        <v>47218</v>
      </c>
      <c r="G21" s="143">
        <v>3.125E-2</v>
      </c>
      <c r="H21" s="144" t="s">
        <v>1750</v>
      </c>
      <c r="I21" s="116"/>
      <c r="J21" s="116"/>
      <c r="K21" s="116"/>
      <c r="L21" s="116"/>
      <c r="M21" s="116"/>
      <c r="N21" s="116"/>
      <c r="O21" s="116"/>
      <c r="P21" s="116"/>
    </row>
    <row r="22" spans="1:16">
      <c r="A22" s="116"/>
      <c r="B22" s="139"/>
      <c r="C22" s="140"/>
      <c r="D22" s="141"/>
      <c r="E22" s="142"/>
      <c r="F22" s="142"/>
      <c r="G22" s="143"/>
      <c r="H22" s="144"/>
      <c r="I22" s="116"/>
      <c r="J22" s="116"/>
      <c r="K22" s="116"/>
      <c r="L22" s="116"/>
      <c r="M22" s="116"/>
      <c r="N22" s="116"/>
      <c r="O22" s="116"/>
      <c r="P22" s="116"/>
    </row>
    <row r="23" spans="1:16">
      <c r="A23" s="116"/>
      <c r="B23" s="139"/>
      <c r="C23" s="140"/>
      <c r="D23" s="141"/>
      <c r="E23" s="142"/>
      <c r="F23" s="142"/>
      <c r="G23" s="143"/>
      <c r="H23" s="144"/>
      <c r="I23" s="116"/>
      <c r="J23" s="116"/>
      <c r="K23" s="116"/>
      <c r="L23" s="116"/>
      <c r="M23" s="116"/>
      <c r="N23" s="116"/>
      <c r="O23" s="116"/>
      <c r="P23" s="116"/>
    </row>
    <row r="24" spans="1:16">
      <c r="A24" s="116"/>
      <c r="B24" s="139"/>
      <c r="C24" s="140"/>
      <c r="D24" s="141"/>
      <c r="E24" s="142"/>
      <c r="F24" s="142"/>
      <c r="G24" s="143"/>
      <c r="H24" s="144"/>
      <c r="I24" s="116"/>
      <c r="J24" s="116"/>
      <c r="K24" s="116"/>
      <c r="L24" s="116"/>
      <c r="M24" s="116"/>
      <c r="N24" s="116"/>
      <c r="O24" s="116"/>
      <c r="P24" s="116"/>
    </row>
    <row r="25" spans="1:16">
      <c r="A25" s="116"/>
      <c r="B25" s="139"/>
      <c r="C25" s="140"/>
      <c r="D25" s="141"/>
      <c r="E25" s="142"/>
      <c r="F25" s="142"/>
      <c r="G25" s="143"/>
      <c r="H25" s="144"/>
      <c r="I25" s="116"/>
      <c r="J25" s="116"/>
      <c r="K25" s="116"/>
      <c r="L25" s="116"/>
      <c r="M25" s="116"/>
      <c r="N25" s="116"/>
      <c r="O25" s="116"/>
      <c r="P25" s="116"/>
    </row>
    <row r="26" spans="1:16">
      <c r="A26" s="116"/>
      <c r="B26" s="139"/>
      <c r="C26" s="140"/>
      <c r="D26" s="141"/>
      <c r="E26" s="142"/>
      <c r="F26" s="142"/>
      <c r="G26" s="143"/>
      <c r="H26" s="144"/>
      <c r="I26" s="116"/>
      <c r="J26" s="116"/>
      <c r="K26" s="116"/>
      <c r="L26" s="116"/>
      <c r="M26" s="116"/>
      <c r="N26" s="116"/>
      <c r="O26" s="116"/>
      <c r="P26" s="116"/>
    </row>
    <row r="27" spans="1:16">
      <c r="A27" s="116"/>
      <c r="B27" s="139"/>
      <c r="C27" s="140"/>
      <c r="D27" s="141"/>
      <c r="E27" s="142"/>
      <c r="F27" s="142"/>
      <c r="G27" s="143"/>
      <c r="H27" s="144"/>
      <c r="I27" s="116"/>
      <c r="J27" s="116"/>
      <c r="K27" s="116"/>
      <c r="L27" s="116"/>
      <c r="M27" s="116"/>
      <c r="N27" s="116"/>
      <c r="O27" s="116"/>
      <c r="P27" s="116"/>
    </row>
    <row r="28" spans="1:16" ht="15.75" thickBot="1">
      <c r="A28" s="116"/>
      <c r="B28" s="145"/>
      <c r="C28" s="146"/>
      <c r="D28" s="147"/>
      <c r="E28" s="148"/>
      <c r="F28" s="148"/>
      <c r="G28" s="149"/>
      <c r="H28" s="150"/>
      <c r="I28" s="116"/>
      <c r="J28" s="116"/>
      <c r="K28" s="116"/>
      <c r="L28" s="116"/>
      <c r="M28" s="116"/>
      <c r="N28" s="116"/>
      <c r="O28" s="116"/>
      <c r="P28" s="116"/>
    </row>
    <row r="29" spans="1:16" ht="15.75" thickBot="1">
      <c r="A29" s="116"/>
      <c r="B29" s="116"/>
      <c r="C29" s="116"/>
      <c r="D29" s="116"/>
      <c r="E29" s="151"/>
      <c r="F29" s="151"/>
      <c r="G29" s="152"/>
      <c r="H29" s="116"/>
      <c r="I29" s="116"/>
      <c r="J29" s="116"/>
      <c r="K29" s="116"/>
      <c r="L29" s="116"/>
      <c r="M29" s="116"/>
      <c r="N29" s="116"/>
      <c r="O29" s="116"/>
      <c r="P29" s="116"/>
    </row>
    <row r="30" spans="1:16">
      <c r="A30" s="116"/>
      <c r="B30" s="153"/>
      <c r="C30" s="154" t="s">
        <v>1586</v>
      </c>
      <c r="D30" s="116"/>
      <c r="E30" s="116"/>
      <c r="F30" s="116"/>
      <c r="G30" s="152"/>
      <c r="H30" s="116"/>
      <c r="I30" s="116"/>
      <c r="J30" s="116"/>
      <c r="K30" s="116"/>
      <c r="L30" s="116"/>
      <c r="M30" s="116"/>
      <c r="N30" s="116"/>
      <c r="O30" s="116"/>
      <c r="P30" s="116"/>
    </row>
    <row r="31" spans="1:16">
      <c r="A31" s="116"/>
      <c r="B31" s="122" t="s">
        <v>1592</v>
      </c>
      <c r="C31" s="155"/>
      <c r="D31" s="116"/>
      <c r="E31" s="116"/>
      <c r="F31" s="116"/>
      <c r="G31" s="116"/>
      <c r="H31" s="116"/>
      <c r="I31" s="116"/>
      <c r="J31" s="116"/>
      <c r="K31" s="116"/>
      <c r="L31" s="116"/>
      <c r="M31" s="116"/>
      <c r="N31" s="116"/>
      <c r="O31" s="116"/>
      <c r="P31" s="116"/>
    </row>
    <row r="32" spans="1:16">
      <c r="A32" s="116"/>
      <c r="B32" s="156" t="s">
        <v>1593</v>
      </c>
      <c r="C32" s="157">
        <v>900</v>
      </c>
      <c r="D32" s="116"/>
      <c r="E32" s="116"/>
      <c r="F32" s="116"/>
      <c r="G32" s="116"/>
      <c r="H32" s="116"/>
      <c r="I32" s="116"/>
      <c r="J32" s="116"/>
      <c r="K32" s="116"/>
      <c r="L32" s="116"/>
      <c r="M32" s="116"/>
      <c r="N32" s="116"/>
      <c r="O32" s="116"/>
      <c r="P32" s="116"/>
    </row>
    <row r="33" spans="1:16" ht="15.75" thickBot="1">
      <c r="A33" s="116"/>
      <c r="B33" s="124" t="s">
        <v>1594</v>
      </c>
      <c r="C33" s="158"/>
      <c r="D33" s="116"/>
      <c r="E33" s="116"/>
      <c r="F33" s="116"/>
      <c r="G33" s="116"/>
      <c r="H33" s="116"/>
      <c r="I33" s="116"/>
      <c r="J33" s="116"/>
      <c r="K33" s="116"/>
      <c r="L33" s="116"/>
      <c r="M33" s="116"/>
      <c r="N33" s="116"/>
      <c r="O33" s="116"/>
      <c r="P33" s="116"/>
    </row>
    <row r="34" spans="1:16" ht="15.75" thickBot="1">
      <c r="A34" s="116"/>
      <c r="B34" s="116"/>
      <c r="C34" s="116"/>
      <c r="D34" s="116"/>
      <c r="E34" s="116"/>
      <c r="F34" s="116"/>
      <c r="G34" s="116"/>
      <c r="H34" s="116"/>
      <c r="I34" s="116"/>
      <c r="J34" s="116"/>
      <c r="K34" s="116"/>
      <c r="L34" s="116"/>
      <c r="M34" s="116"/>
      <c r="N34" s="116"/>
      <c r="O34" s="116"/>
      <c r="P34" s="116"/>
    </row>
    <row r="35" spans="1:16">
      <c r="A35" s="116"/>
      <c r="B35" s="159" t="s">
        <v>1595</v>
      </c>
      <c r="C35" s="160">
        <v>2022</v>
      </c>
      <c r="D35" s="160">
        <v>2023</v>
      </c>
      <c r="E35" s="160">
        <v>2024</v>
      </c>
      <c r="F35" s="160">
        <v>2025</v>
      </c>
      <c r="G35" s="160">
        <v>2026</v>
      </c>
      <c r="H35" s="160">
        <v>2027</v>
      </c>
      <c r="I35" s="160">
        <v>2028</v>
      </c>
      <c r="J35" s="160">
        <v>2029</v>
      </c>
      <c r="K35" s="160">
        <v>2030</v>
      </c>
      <c r="L35" s="160">
        <v>2031</v>
      </c>
      <c r="M35" s="161" t="s">
        <v>1739</v>
      </c>
      <c r="N35" s="162" t="s">
        <v>1597</v>
      </c>
      <c r="O35" s="116"/>
      <c r="P35" s="116"/>
    </row>
    <row r="36" spans="1:16" ht="15.75" thickBot="1">
      <c r="A36" s="116"/>
      <c r="B36" s="145" t="s">
        <v>96</v>
      </c>
      <c r="C36" s="146"/>
      <c r="D36" s="146"/>
      <c r="E36" s="163"/>
      <c r="F36" s="163"/>
      <c r="G36" s="163"/>
      <c r="H36" s="163">
        <v>300</v>
      </c>
      <c r="I36" s="163">
        <v>300</v>
      </c>
      <c r="J36" s="163">
        <v>300</v>
      </c>
      <c r="K36" s="163"/>
      <c r="L36" s="163"/>
      <c r="M36" s="164"/>
      <c r="N36" s="165">
        <f>+SUM(C36:M36)</f>
        <v>900</v>
      </c>
      <c r="O36" s="116"/>
      <c r="P36" s="116"/>
    </row>
    <row r="37" spans="1:16">
      <c r="A37" s="116"/>
      <c r="B37" s="116"/>
      <c r="C37" s="116"/>
      <c r="D37" s="116"/>
      <c r="E37" s="116"/>
      <c r="F37" s="116"/>
      <c r="G37" s="116"/>
      <c r="H37" s="116"/>
      <c r="I37" s="116"/>
      <c r="J37" s="116"/>
      <c r="K37" s="116"/>
      <c r="L37" s="116"/>
      <c r="M37" s="116"/>
      <c r="N37" s="116"/>
      <c r="O37" s="116"/>
      <c r="P37" s="116"/>
    </row>
    <row r="38" spans="1:16">
      <c r="A38" s="116"/>
      <c r="B38" s="118" t="s">
        <v>1598</v>
      </c>
      <c r="C38" s="116"/>
      <c r="D38" s="116"/>
      <c r="E38" s="116"/>
      <c r="F38" s="116"/>
      <c r="G38" s="116"/>
      <c r="H38" s="116"/>
      <c r="I38" s="116"/>
      <c r="J38" s="116"/>
      <c r="K38" s="116"/>
      <c r="L38" s="116"/>
      <c r="M38" s="116"/>
      <c r="N38" s="116"/>
      <c r="O38" s="116"/>
      <c r="P38" s="116"/>
    </row>
    <row r="39" spans="1:16" ht="15.75" thickBot="1">
      <c r="A39" s="166"/>
      <c r="B39" s="166"/>
      <c r="C39" s="166"/>
      <c r="D39" s="166"/>
      <c r="E39" s="166"/>
      <c r="F39" s="166"/>
      <c r="G39" s="166"/>
      <c r="H39" s="166"/>
      <c r="I39" s="166"/>
      <c r="J39" s="166"/>
      <c r="K39" s="166"/>
      <c r="L39" s="166"/>
      <c r="M39" s="166"/>
      <c r="N39" s="166"/>
      <c r="O39" s="166"/>
      <c r="P39" s="166"/>
    </row>
    <row r="40" spans="1:16">
      <c r="A40" s="166"/>
      <c r="B40" s="167" t="s">
        <v>1599</v>
      </c>
      <c r="C40" s="168" t="s">
        <v>1600</v>
      </c>
      <c r="D40" s="169" t="s">
        <v>1601</v>
      </c>
      <c r="E40" s="116"/>
      <c r="F40" s="167" t="s">
        <v>1602</v>
      </c>
      <c r="G40" s="170"/>
      <c r="H40" s="171"/>
      <c r="I40" s="172"/>
      <c r="J40" s="166"/>
      <c r="K40" s="166"/>
      <c r="L40" s="166"/>
      <c r="M40" s="166"/>
      <c r="N40" s="166"/>
      <c r="O40" s="166"/>
      <c r="P40" s="166"/>
    </row>
    <row r="41" spans="1:16">
      <c r="A41" s="166"/>
      <c r="B41" s="173" t="s">
        <v>1603</v>
      </c>
      <c r="C41" s="174">
        <v>1140.498</v>
      </c>
      <c r="D41" s="175">
        <v>1</v>
      </c>
      <c r="E41" s="116"/>
      <c r="F41" s="173" t="s">
        <v>1209</v>
      </c>
      <c r="G41" s="116"/>
      <c r="H41" s="174"/>
      <c r="I41" s="176">
        <v>4149</v>
      </c>
      <c r="J41" s="166"/>
      <c r="K41" s="166"/>
      <c r="L41" s="166"/>
      <c r="M41" s="166"/>
      <c r="N41" s="166"/>
      <c r="O41" s="166"/>
      <c r="P41" s="166"/>
    </row>
    <row r="42" spans="1:16">
      <c r="A42" s="166"/>
      <c r="B42" s="173" t="s">
        <v>1604</v>
      </c>
      <c r="C42" s="174">
        <v>0</v>
      </c>
      <c r="D42" s="175">
        <v>0</v>
      </c>
      <c r="E42" s="116"/>
      <c r="F42" s="173" t="s">
        <v>1605</v>
      </c>
      <c r="G42" s="116"/>
      <c r="H42" s="174"/>
      <c r="I42" s="176">
        <v>3353</v>
      </c>
      <c r="J42" s="166"/>
      <c r="K42" s="166"/>
      <c r="L42" s="166"/>
      <c r="M42" s="166"/>
      <c r="N42" s="166"/>
      <c r="O42" s="166"/>
      <c r="P42" s="166"/>
    </row>
    <row r="43" spans="1:16">
      <c r="A43" s="166"/>
      <c r="B43" s="156" t="s">
        <v>94</v>
      </c>
      <c r="C43" s="177">
        <v>0</v>
      </c>
      <c r="D43" s="178">
        <v>0</v>
      </c>
      <c r="E43" s="116"/>
      <c r="F43" s="173" t="s">
        <v>1606</v>
      </c>
      <c r="G43" s="116"/>
      <c r="H43" s="174"/>
      <c r="I43" s="176">
        <v>3181</v>
      </c>
      <c r="J43" s="166"/>
      <c r="K43" s="166"/>
      <c r="L43" s="166"/>
      <c r="M43" s="166"/>
      <c r="N43" s="166"/>
      <c r="O43" s="166"/>
      <c r="P43" s="166"/>
    </row>
    <row r="44" spans="1:16" ht="15.75" thickBot="1">
      <c r="A44" s="166"/>
      <c r="B44" s="122" t="s">
        <v>1607</v>
      </c>
      <c r="C44" s="174">
        <v>1138.606</v>
      </c>
      <c r="D44" s="175">
        <v>0.99834000000000001</v>
      </c>
      <c r="E44" s="116"/>
      <c r="F44" s="179" t="s">
        <v>1608</v>
      </c>
      <c r="G44" s="130"/>
      <c r="H44" s="180"/>
      <c r="I44" s="158">
        <v>274885</v>
      </c>
      <c r="J44" s="166"/>
      <c r="K44" s="166"/>
      <c r="L44" s="166"/>
      <c r="M44" s="166"/>
      <c r="N44" s="166"/>
      <c r="O44" s="166"/>
      <c r="P44" s="166"/>
    </row>
    <row r="45" spans="1:16">
      <c r="A45" s="166"/>
      <c r="B45" s="173" t="s">
        <v>1609</v>
      </c>
      <c r="C45" s="177">
        <v>0</v>
      </c>
      <c r="D45" s="178">
        <v>0</v>
      </c>
      <c r="E45" s="116"/>
      <c r="F45" s="116"/>
      <c r="G45" s="116"/>
      <c r="H45" s="116"/>
      <c r="I45" s="166"/>
      <c r="J45" s="166"/>
      <c r="K45" s="166"/>
      <c r="L45" s="166"/>
      <c r="M45" s="166"/>
      <c r="N45" s="166"/>
      <c r="O45" s="166"/>
      <c r="P45" s="166"/>
    </row>
    <row r="46" spans="1:16" ht="15.75" thickBot="1">
      <c r="A46" s="166"/>
      <c r="B46" s="124" t="s">
        <v>1610</v>
      </c>
      <c r="C46" s="180">
        <f>+MAX(SUM(C41:C43),SUM(C44:C45))</f>
        <v>1140.498</v>
      </c>
      <c r="D46" s="125"/>
      <c r="E46" s="116"/>
      <c r="F46" s="174"/>
      <c r="G46" s="166"/>
      <c r="H46" s="181"/>
      <c r="I46" s="166"/>
      <c r="J46" s="166"/>
      <c r="K46" s="166"/>
      <c r="L46" s="166"/>
      <c r="M46" s="166"/>
      <c r="N46" s="166"/>
      <c r="O46" s="166"/>
      <c r="P46" s="166"/>
    </row>
    <row r="47" spans="1:16">
      <c r="A47" s="166"/>
      <c r="B47" s="116"/>
      <c r="C47" s="116"/>
      <c r="D47" s="116"/>
      <c r="E47" s="116"/>
      <c r="F47" s="116"/>
      <c r="G47" s="116"/>
      <c r="H47" s="174"/>
      <c r="I47" s="182"/>
      <c r="J47" s="166"/>
      <c r="K47" s="166"/>
      <c r="L47" s="166"/>
      <c r="M47" s="166"/>
      <c r="N47" s="166"/>
      <c r="O47" s="166"/>
      <c r="P47" s="166"/>
    </row>
    <row r="48" spans="1:16">
      <c r="A48" s="166"/>
      <c r="B48" s="131" t="s">
        <v>1611</v>
      </c>
      <c r="C48" s="116"/>
      <c r="D48" s="116"/>
      <c r="E48" s="116"/>
      <c r="F48" s="116"/>
      <c r="G48" s="116"/>
      <c r="H48" s="174"/>
      <c r="I48" s="182"/>
      <c r="J48" s="166"/>
      <c r="K48" s="166"/>
      <c r="L48" s="166"/>
      <c r="M48" s="166"/>
      <c r="N48" s="166"/>
      <c r="O48" s="166"/>
      <c r="P48" s="166"/>
    </row>
    <row r="49" spans="1:16" ht="15.75" thickBot="1">
      <c r="A49" s="166"/>
      <c r="B49" s="116"/>
      <c r="C49" s="116"/>
      <c r="D49" s="116"/>
      <c r="E49" s="116"/>
      <c r="F49" s="116"/>
      <c r="G49" s="116"/>
      <c r="H49" s="116"/>
      <c r="I49" s="166"/>
      <c r="J49" s="166"/>
      <c r="K49" s="183"/>
      <c r="L49" s="166"/>
      <c r="M49" s="166"/>
      <c r="N49" s="166"/>
      <c r="O49" s="166"/>
      <c r="P49" s="166"/>
    </row>
    <row r="50" spans="1:16" ht="15.75" thickBot="1">
      <c r="A50" s="166"/>
      <c r="B50" s="184" t="s">
        <v>1612</v>
      </c>
      <c r="C50" s="185"/>
      <c r="D50" s="185" t="s">
        <v>1613</v>
      </c>
      <c r="E50" s="128"/>
      <c r="F50" s="128"/>
      <c r="G50" s="128"/>
      <c r="H50" s="129"/>
      <c r="I50" s="166"/>
      <c r="J50" s="166"/>
      <c r="K50" s="166"/>
      <c r="L50" s="166"/>
      <c r="M50" s="166"/>
      <c r="N50" s="166"/>
      <c r="O50" s="166"/>
      <c r="P50" s="166"/>
    </row>
    <row r="51" spans="1:16" ht="15.75" thickBot="1">
      <c r="A51" s="166"/>
      <c r="B51" s="166"/>
      <c r="C51" s="166"/>
      <c r="D51" s="166"/>
      <c r="E51" s="166"/>
      <c r="F51" s="166"/>
      <c r="G51" s="166"/>
      <c r="H51" s="166"/>
      <c r="I51" s="166"/>
      <c r="J51" s="166"/>
      <c r="K51" s="186"/>
      <c r="L51" s="187"/>
      <c r="M51" s="186"/>
      <c r="N51" s="166"/>
      <c r="O51" s="166"/>
      <c r="P51" s="166"/>
    </row>
    <row r="52" spans="1:16" ht="15.75" thickBot="1">
      <c r="A52" s="166"/>
      <c r="B52" s="188" t="s">
        <v>1614</v>
      </c>
      <c r="C52" s="189" t="s">
        <v>1600</v>
      </c>
      <c r="D52" s="190" t="s">
        <v>1601</v>
      </c>
      <c r="E52" s="166"/>
      <c r="F52" s="191" t="s">
        <v>1615</v>
      </c>
      <c r="G52" s="168"/>
      <c r="H52" s="168" t="s">
        <v>1600</v>
      </c>
      <c r="I52" s="169" t="s">
        <v>1601</v>
      </c>
      <c r="J52" s="166"/>
      <c r="K52" s="186"/>
      <c r="L52" s="187"/>
      <c r="M52" s="192"/>
      <c r="N52" s="193"/>
      <c r="O52" s="194"/>
      <c r="P52" s="195"/>
    </row>
    <row r="53" spans="1:16">
      <c r="A53" s="166"/>
      <c r="B53" s="196" t="s">
        <v>1616</v>
      </c>
      <c r="C53" s="197"/>
      <c r="D53" s="198"/>
      <c r="E53" s="166"/>
      <c r="F53" s="122" t="s">
        <v>1617</v>
      </c>
      <c r="G53" s="174"/>
      <c r="H53" s="174">
        <v>9.2040000000000006</v>
      </c>
      <c r="I53" s="199">
        <v>8.0700000000000008E-3</v>
      </c>
      <c r="J53" s="166"/>
      <c r="K53" s="186"/>
      <c r="L53" s="186"/>
      <c r="M53" s="192"/>
      <c r="N53" s="193"/>
      <c r="O53" s="194"/>
      <c r="P53" s="195"/>
    </row>
    <row r="54" spans="1:16">
      <c r="A54" s="166"/>
      <c r="B54" s="200" t="s">
        <v>1618</v>
      </c>
      <c r="C54" s="174">
        <v>27.986000000000001</v>
      </c>
      <c r="D54" s="201">
        <v>2.4539999999999999E-2</v>
      </c>
      <c r="E54" s="166"/>
      <c r="F54" s="122" t="s">
        <v>1619</v>
      </c>
      <c r="G54" s="174"/>
      <c r="H54" s="174">
        <v>81.263000000000005</v>
      </c>
      <c r="I54" s="199">
        <v>7.1249999999999994E-2</v>
      </c>
      <c r="J54" s="166"/>
      <c r="K54" s="186"/>
      <c r="L54" s="186"/>
      <c r="M54" s="192"/>
      <c r="N54" s="193"/>
      <c r="O54" s="194"/>
      <c r="P54" s="195"/>
    </row>
    <row r="55" spans="1:16">
      <c r="A55" s="166"/>
      <c r="B55" s="200" t="s">
        <v>1620</v>
      </c>
      <c r="C55" s="174">
        <v>1.6E-2</v>
      </c>
      <c r="D55" s="201">
        <v>1.0000000000000001E-5</v>
      </c>
      <c r="E55" s="166"/>
      <c r="F55" s="122" t="s">
        <v>1621</v>
      </c>
      <c r="G55" s="174"/>
      <c r="H55" s="174">
        <v>1050.0119999999999</v>
      </c>
      <c r="I55" s="199">
        <v>0.92068000000000005</v>
      </c>
      <c r="J55" s="166"/>
      <c r="K55" s="186"/>
      <c r="L55" s="186"/>
      <c r="M55" s="192"/>
      <c r="N55" s="193"/>
      <c r="O55" s="194"/>
      <c r="P55" s="195"/>
    </row>
    <row r="56" spans="1:16">
      <c r="A56" s="166"/>
      <c r="B56" s="200" t="s">
        <v>1622</v>
      </c>
      <c r="C56" s="174">
        <v>0.49199999999999999</v>
      </c>
      <c r="D56" s="201">
        <v>4.2999999999999999E-4</v>
      </c>
      <c r="E56" s="166"/>
      <c r="F56" s="122" t="s">
        <v>435</v>
      </c>
      <c r="G56" s="174"/>
      <c r="H56" s="174">
        <v>0</v>
      </c>
      <c r="I56" s="199" t="s">
        <v>1601</v>
      </c>
      <c r="J56" s="166"/>
      <c r="K56" s="202"/>
      <c r="L56" s="203"/>
      <c r="M56" s="192"/>
      <c r="N56" s="193"/>
      <c r="O56" s="194"/>
      <c r="P56" s="195"/>
    </row>
    <row r="57" spans="1:16">
      <c r="A57" s="166"/>
      <c r="B57" s="200" t="s">
        <v>1623</v>
      </c>
      <c r="C57" s="174"/>
      <c r="D57" s="201"/>
      <c r="E57" s="166"/>
      <c r="F57" s="122" t="s">
        <v>1624</v>
      </c>
      <c r="G57" s="174"/>
      <c r="H57" s="174">
        <v>0</v>
      </c>
      <c r="I57" s="199" t="s">
        <v>1601</v>
      </c>
      <c r="J57" s="166"/>
      <c r="K57" s="186"/>
      <c r="L57" s="186"/>
      <c r="M57" s="204"/>
      <c r="N57" s="193"/>
      <c r="O57" s="194"/>
      <c r="P57" s="195"/>
    </row>
    <row r="58" spans="1:16">
      <c r="A58" s="166"/>
      <c r="B58" s="200" t="s">
        <v>1625</v>
      </c>
      <c r="C58" s="174"/>
      <c r="D58" s="201"/>
      <c r="E58" s="166"/>
      <c r="F58" s="122" t="s">
        <v>1626</v>
      </c>
      <c r="G58" s="174"/>
      <c r="H58" s="174">
        <v>0</v>
      </c>
      <c r="I58" s="199" t="s">
        <v>1601</v>
      </c>
      <c r="J58" s="166"/>
      <c r="K58" s="186"/>
      <c r="L58" s="186"/>
      <c r="M58" s="204"/>
      <c r="N58" s="193"/>
      <c r="O58" s="194"/>
      <c r="P58" s="195"/>
    </row>
    <row r="59" spans="1:16">
      <c r="A59" s="166"/>
      <c r="B59" s="200" t="s">
        <v>1627</v>
      </c>
      <c r="C59" s="174">
        <v>10.186</v>
      </c>
      <c r="D59" s="201">
        <v>8.9300000000000004E-3</v>
      </c>
      <c r="E59" s="166"/>
      <c r="F59" s="156"/>
      <c r="G59" s="177"/>
      <c r="H59" s="177"/>
      <c r="I59" s="178"/>
      <c r="J59" s="166"/>
      <c r="K59" s="186"/>
      <c r="L59" s="187"/>
      <c r="M59" s="182"/>
      <c r="N59" s="193"/>
      <c r="O59" s="194"/>
      <c r="P59" s="195"/>
    </row>
    <row r="60" spans="1:16" ht="15.75" thickBot="1">
      <c r="A60" s="166"/>
      <c r="B60" s="200" t="s">
        <v>1628</v>
      </c>
      <c r="C60" s="174">
        <v>1.089</v>
      </c>
      <c r="D60" s="201">
        <v>9.6000000000000002E-4</v>
      </c>
      <c r="E60" s="166"/>
      <c r="F60" s="124" t="s">
        <v>1597</v>
      </c>
      <c r="G60" s="180"/>
      <c r="H60" s="180">
        <f>SUM(H53:H58)</f>
        <v>1140.479</v>
      </c>
      <c r="I60" s="205">
        <f>SUM(I53:I58)</f>
        <v>1</v>
      </c>
      <c r="J60" s="166"/>
      <c r="K60" s="186"/>
      <c r="L60" s="187"/>
      <c r="M60" s="182"/>
      <c r="N60" s="193"/>
      <c r="O60" s="194"/>
      <c r="P60" s="195"/>
    </row>
    <row r="61" spans="1:16">
      <c r="A61" s="166"/>
      <c r="B61" s="200" t="s">
        <v>1629</v>
      </c>
      <c r="C61" s="174">
        <v>2.1</v>
      </c>
      <c r="D61" s="201">
        <v>1.8400000000000001E-3</v>
      </c>
      <c r="E61" s="166"/>
      <c r="F61" s="166"/>
      <c r="G61" s="166"/>
      <c r="H61" s="166"/>
      <c r="I61" s="166"/>
      <c r="J61" s="166"/>
      <c r="K61" s="186"/>
      <c r="L61" s="186"/>
      <c r="M61" s="182"/>
      <c r="N61" s="193"/>
      <c r="O61" s="194"/>
      <c r="P61" s="195"/>
    </row>
    <row r="62" spans="1:16">
      <c r="A62" s="166"/>
      <c r="B62" s="200" t="s">
        <v>1630</v>
      </c>
      <c r="C62" s="174">
        <v>0.155</v>
      </c>
      <c r="D62" s="201">
        <v>1.3999999999999999E-4</v>
      </c>
      <c r="E62" s="166"/>
      <c r="F62" s="166"/>
      <c r="G62" s="182"/>
      <c r="H62" s="206"/>
      <c r="I62" s="166"/>
      <c r="J62" s="166"/>
      <c r="K62" s="166"/>
      <c r="L62" s="166"/>
      <c r="M62" s="182"/>
      <c r="N62" s="193"/>
      <c r="O62" s="194"/>
      <c r="P62" s="195"/>
    </row>
    <row r="63" spans="1:16">
      <c r="A63" s="166"/>
      <c r="B63" s="200" t="s">
        <v>1631</v>
      </c>
      <c r="C63" s="174">
        <v>31.094999999999999</v>
      </c>
      <c r="D63" s="201">
        <v>2.726E-2</v>
      </c>
      <c r="E63" s="166"/>
      <c r="F63" s="166"/>
      <c r="G63" s="182"/>
      <c r="H63" s="206"/>
      <c r="I63" s="166"/>
      <c r="J63" s="166"/>
      <c r="K63" s="166"/>
      <c r="L63" s="166"/>
      <c r="M63" s="182"/>
      <c r="N63" s="193"/>
      <c r="O63" s="194"/>
      <c r="P63" s="195"/>
    </row>
    <row r="64" spans="1:16">
      <c r="A64" s="166"/>
      <c r="B64" s="200" t="s">
        <v>1632</v>
      </c>
      <c r="C64" s="174">
        <v>0.47199999999999998</v>
      </c>
      <c r="D64" s="201">
        <v>4.0999999999999999E-4</v>
      </c>
      <c r="E64" s="166"/>
      <c r="F64" s="166"/>
      <c r="G64" s="182"/>
      <c r="H64" s="206"/>
      <c r="I64" s="166"/>
      <c r="J64" s="166"/>
      <c r="K64" s="166"/>
      <c r="L64" s="166"/>
      <c r="M64" s="182"/>
      <c r="N64" s="193"/>
      <c r="O64" s="194"/>
      <c r="P64" s="195"/>
    </row>
    <row r="65" spans="1:16">
      <c r="A65" s="166"/>
      <c r="B65" s="200" t="s">
        <v>1633</v>
      </c>
      <c r="C65" s="174">
        <v>4.8639999999999999</v>
      </c>
      <c r="D65" s="201">
        <v>4.2599999999999999E-3</v>
      </c>
      <c r="E65" s="166"/>
      <c r="F65" s="166"/>
      <c r="G65" s="182"/>
      <c r="H65" s="207"/>
      <c r="I65" s="166"/>
      <c r="J65" s="166"/>
      <c r="K65" s="166"/>
      <c r="L65" s="166"/>
      <c r="M65" s="204"/>
      <c r="N65" s="193"/>
      <c r="O65" s="194"/>
      <c r="P65" s="195"/>
    </row>
    <row r="66" spans="1:16">
      <c r="A66" s="166"/>
      <c r="B66" s="200" t="s">
        <v>1634</v>
      </c>
      <c r="C66" s="174">
        <v>107.682</v>
      </c>
      <c r="D66" s="201">
        <v>9.4420000000000004E-2</v>
      </c>
      <c r="E66" s="166"/>
      <c r="F66" s="166"/>
      <c r="G66" s="182"/>
      <c r="H66" s="206"/>
      <c r="I66" s="166"/>
      <c r="J66" s="166"/>
      <c r="K66" s="166"/>
      <c r="L66" s="166"/>
      <c r="M66" s="204"/>
      <c r="N66" s="193"/>
      <c r="O66" s="194"/>
      <c r="P66" s="195"/>
    </row>
    <row r="67" spans="1:16">
      <c r="A67" s="166"/>
      <c r="B67" s="200" t="s">
        <v>1635</v>
      </c>
      <c r="C67" s="174">
        <v>1.867</v>
      </c>
      <c r="D67" s="201">
        <v>1.64E-3</v>
      </c>
      <c r="E67" s="166"/>
      <c r="F67" s="166"/>
      <c r="G67" s="182"/>
      <c r="H67" s="208"/>
      <c r="I67" s="209"/>
      <c r="J67" s="166"/>
      <c r="K67" s="166"/>
      <c r="L67" s="182"/>
      <c r="M67" s="204"/>
      <c r="N67" s="193"/>
      <c r="O67" s="194"/>
      <c r="P67" s="195"/>
    </row>
    <row r="68" spans="1:16">
      <c r="A68" s="166"/>
      <c r="B68" s="200" t="s">
        <v>1636</v>
      </c>
      <c r="C68" s="174">
        <v>0.14499999999999999</v>
      </c>
      <c r="D68" s="201">
        <v>1.2999999999999999E-4</v>
      </c>
      <c r="E68" s="166"/>
      <c r="F68" s="182"/>
      <c r="G68" s="182"/>
      <c r="H68" s="208"/>
      <c r="I68" s="209"/>
      <c r="J68" s="166"/>
      <c r="K68" s="166"/>
      <c r="L68" s="166"/>
      <c r="M68" s="204"/>
      <c r="N68" s="193"/>
      <c r="O68" s="194"/>
      <c r="P68" s="195"/>
    </row>
    <row r="69" spans="1:16">
      <c r="A69" s="166"/>
      <c r="B69" s="200" t="s">
        <v>1637</v>
      </c>
      <c r="C69" s="174">
        <v>0.35199999999999998</v>
      </c>
      <c r="D69" s="201">
        <v>3.1E-4</v>
      </c>
      <c r="E69" s="166"/>
      <c r="F69" s="166"/>
      <c r="G69" s="182"/>
      <c r="H69" s="208"/>
      <c r="I69" s="209"/>
      <c r="J69" s="166"/>
      <c r="K69" s="166"/>
      <c r="L69" s="182"/>
      <c r="M69" s="204"/>
      <c r="N69" s="193"/>
      <c r="O69" s="194"/>
      <c r="P69" s="195"/>
    </row>
    <row r="70" spans="1:16">
      <c r="A70" s="166"/>
      <c r="B70" s="200" t="s">
        <v>1638</v>
      </c>
      <c r="C70" s="174">
        <v>5.2999999999999999E-2</v>
      </c>
      <c r="D70" s="201">
        <v>5.0000000000000002E-5</v>
      </c>
      <c r="E70" s="166"/>
      <c r="F70" s="166"/>
      <c r="G70" s="182"/>
      <c r="H70" s="206"/>
      <c r="I70" s="166"/>
      <c r="J70" s="166"/>
      <c r="K70" s="166"/>
      <c r="L70" s="182"/>
      <c r="M70" s="204"/>
      <c r="N70" s="193"/>
      <c r="O70" s="194"/>
      <c r="P70" s="195"/>
    </row>
    <row r="71" spans="1:16">
      <c r="A71" s="166"/>
      <c r="B71" s="200" t="s">
        <v>1639</v>
      </c>
      <c r="C71" s="174">
        <v>822.36</v>
      </c>
      <c r="D71" s="201">
        <v>0.72104999999999997</v>
      </c>
      <c r="E71" s="166"/>
      <c r="F71" s="166"/>
      <c r="G71" s="182"/>
      <c r="H71" s="208"/>
      <c r="I71" s="166"/>
      <c r="J71" s="166"/>
      <c r="K71" s="166"/>
      <c r="L71" s="166"/>
      <c r="M71" s="204"/>
      <c r="N71" s="193"/>
      <c r="O71" s="194"/>
      <c r="P71" s="195"/>
    </row>
    <row r="72" spans="1:16" ht="15.75" thickBot="1">
      <c r="A72" s="166"/>
      <c r="B72" s="210" t="s">
        <v>1640</v>
      </c>
      <c r="C72" s="180">
        <v>129.583</v>
      </c>
      <c r="D72" s="211">
        <v>0.11362</v>
      </c>
      <c r="E72" s="166"/>
      <c r="F72" s="166"/>
      <c r="G72" s="182"/>
      <c r="H72" s="208"/>
      <c r="I72" s="166"/>
      <c r="J72" s="166"/>
      <c r="K72" s="166"/>
      <c r="L72" s="166"/>
      <c r="M72" s="166"/>
      <c r="N72" s="166"/>
      <c r="O72" s="166"/>
      <c r="P72" s="166"/>
    </row>
    <row r="73" spans="1:16" ht="15.75" thickBot="1">
      <c r="A73" s="166"/>
      <c r="B73" s="124" t="s">
        <v>1597</v>
      </c>
      <c r="C73" s="180">
        <f>SUM(C53:C72)</f>
        <v>1140.4970000000001</v>
      </c>
      <c r="D73" s="212">
        <f>SUM(D53:D72)</f>
        <v>1</v>
      </c>
      <c r="E73" s="166"/>
      <c r="F73" s="166"/>
      <c r="G73" s="182"/>
      <c r="H73" s="208"/>
      <c r="I73" s="166"/>
      <c r="J73" s="166"/>
      <c r="K73" s="166"/>
      <c r="L73" s="166"/>
      <c r="M73" s="166"/>
      <c r="N73" s="166"/>
      <c r="O73" s="166"/>
      <c r="P73" s="166"/>
    </row>
    <row r="74" spans="1:16" ht="15.75" thickBot="1">
      <c r="A74" s="166"/>
      <c r="B74" s="166"/>
      <c r="C74" s="166"/>
      <c r="D74" s="166"/>
      <c r="E74" s="166"/>
      <c r="F74" s="166"/>
      <c r="G74" s="182"/>
      <c r="H74" s="206"/>
      <c r="I74" s="166"/>
      <c r="J74" s="166"/>
      <c r="K74" s="166"/>
      <c r="L74" s="166"/>
      <c r="M74" s="166"/>
      <c r="N74" s="166"/>
      <c r="O74" s="166"/>
      <c r="P74" s="166"/>
    </row>
    <row r="75" spans="1:16">
      <c r="A75" s="166"/>
      <c r="B75" s="213" t="s">
        <v>1641</v>
      </c>
      <c r="C75" s="168" t="s">
        <v>1600</v>
      </c>
      <c r="D75" s="169" t="s">
        <v>1601</v>
      </c>
      <c r="E75" s="166"/>
      <c r="F75" s="167" t="s">
        <v>1642</v>
      </c>
      <c r="G75" s="171"/>
      <c r="H75" s="168" t="s">
        <v>1600</v>
      </c>
      <c r="I75" s="169" t="s">
        <v>1601</v>
      </c>
      <c r="J75" s="214"/>
      <c r="K75" s="166"/>
      <c r="L75" s="166"/>
      <c r="M75" s="166"/>
      <c r="N75" s="166"/>
      <c r="O75" s="166"/>
      <c r="P75" s="166"/>
    </row>
    <row r="76" spans="1:16">
      <c r="A76" s="166"/>
      <c r="B76" s="215" t="s">
        <v>1643</v>
      </c>
      <c r="C76" s="174">
        <v>1135.855</v>
      </c>
      <c r="D76" s="199">
        <v>0.99592999999999998</v>
      </c>
      <c r="E76" s="166"/>
      <c r="F76" s="122" t="s">
        <v>1644</v>
      </c>
      <c r="G76" s="116"/>
      <c r="H76" s="174">
        <v>1140.498</v>
      </c>
      <c r="I76" s="175">
        <v>1</v>
      </c>
      <c r="J76" s="166"/>
      <c r="K76" s="216"/>
      <c r="L76" s="166"/>
      <c r="M76" s="166"/>
      <c r="N76" s="166"/>
      <c r="O76" s="166"/>
      <c r="P76" s="166"/>
    </row>
    <row r="77" spans="1:16">
      <c r="A77" s="166"/>
      <c r="B77" s="135" t="s">
        <v>1645</v>
      </c>
      <c r="C77" s="177">
        <v>4.6429999999999998</v>
      </c>
      <c r="D77" s="217">
        <v>4.0699999999999998E-3</v>
      </c>
      <c r="E77" s="166"/>
      <c r="F77" s="156" t="s">
        <v>1646</v>
      </c>
      <c r="G77" s="218"/>
      <c r="H77" s="177">
        <v>0</v>
      </c>
      <c r="I77" s="178">
        <v>0</v>
      </c>
      <c r="J77" s="166"/>
      <c r="K77" s="216"/>
      <c r="L77" s="166"/>
      <c r="M77" s="166"/>
      <c r="N77" s="166"/>
      <c r="O77" s="166"/>
      <c r="P77" s="166"/>
    </row>
    <row r="78" spans="1:16" ht="15.75" thickBot="1">
      <c r="A78" s="166"/>
      <c r="B78" s="179" t="s">
        <v>1597</v>
      </c>
      <c r="C78" s="180">
        <f>SUM(C76:C77)</f>
        <v>1140.498</v>
      </c>
      <c r="D78" s="212">
        <f>SUM(D76:D77)</f>
        <v>1</v>
      </c>
      <c r="E78" s="166"/>
      <c r="F78" s="179" t="s">
        <v>1597</v>
      </c>
      <c r="G78" s="130"/>
      <c r="H78" s="180">
        <f>SUM(H76:H77)</f>
        <v>1140.498</v>
      </c>
      <c r="I78" s="212">
        <f>SUM(I76:I77)</f>
        <v>1</v>
      </c>
      <c r="J78" s="166"/>
      <c r="K78" s="166"/>
      <c r="L78" s="166"/>
      <c r="M78" s="166"/>
      <c r="N78" s="166"/>
      <c r="O78" s="166"/>
      <c r="P78" s="166"/>
    </row>
    <row r="79" spans="1:16">
      <c r="A79" s="166"/>
      <c r="B79" s="219"/>
      <c r="C79" s="182"/>
      <c r="D79" s="166"/>
      <c r="E79" s="166"/>
      <c r="F79" s="131" t="s">
        <v>1647</v>
      </c>
      <c r="G79" s="166"/>
      <c r="H79" s="182"/>
      <c r="I79" s="166"/>
      <c r="J79" s="166"/>
      <c r="K79" s="166"/>
      <c r="L79" s="166"/>
      <c r="M79" s="166"/>
      <c r="N79" s="166"/>
      <c r="O79" s="166"/>
      <c r="P79" s="166"/>
    </row>
    <row r="80" spans="1:16" ht="15.75" thickBot="1">
      <c r="A80" s="166"/>
      <c r="B80" s="219"/>
      <c r="C80" s="182"/>
      <c r="D80" s="166"/>
      <c r="E80" s="166"/>
      <c r="F80" s="166"/>
      <c r="G80" s="166"/>
      <c r="H80" s="182"/>
      <c r="I80" s="166"/>
      <c r="J80" s="166"/>
      <c r="K80" s="166"/>
      <c r="L80" s="166"/>
      <c r="M80" s="166"/>
      <c r="N80" s="166"/>
      <c r="O80" s="166"/>
      <c r="P80" s="166"/>
    </row>
    <row r="81" spans="1:16" ht="30">
      <c r="A81" s="166"/>
      <c r="B81" s="213" t="s">
        <v>1648</v>
      </c>
      <c r="C81" s="220" t="s">
        <v>1649</v>
      </c>
      <c r="D81" s="221" t="s">
        <v>1650</v>
      </c>
      <c r="E81" s="221" t="s">
        <v>1651</v>
      </c>
      <c r="F81" s="221" t="s">
        <v>1652</v>
      </c>
      <c r="G81" s="221" t="s">
        <v>1653</v>
      </c>
      <c r="H81" s="221" t="s">
        <v>1654</v>
      </c>
      <c r="I81" s="221" t="s">
        <v>1655</v>
      </c>
      <c r="J81" s="222" t="s">
        <v>1656</v>
      </c>
      <c r="K81" s="223" t="s">
        <v>1657</v>
      </c>
      <c r="L81" s="222" t="s">
        <v>1658</v>
      </c>
      <c r="M81" s="166"/>
      <c r="N81" s="166"/>
      <c r="O81" s="166"/>
      <c r="P81" s="166"/>
    </row>
    <row r="82" spans="1:16">
      <c r="A82" s="166"/>
      <c r="B82" s="173" t="s">
        <v>1659</v>
      </c>
      <c r="C82" s="224">
        <v>380.80099999999999</v>
      </c>
      <c r="D82" s="224">
        <v>285.12200000000001</v>
      </c>
      <c r="E82" s="224">
        <v>197.87700000000001</v>
      </c>
      <c r="F82" s="224">
        <v>132.50700000000001</v>
      </c>
      <c r="G82" s="224">
        <v>63.085000000000001</v>
      </c>
      <c r="H82" s="224">
        <v>27.888999999999999</v>
      </c>
      <c r="I82" s="224">
        <v>25.477</v>
      </c>
      <c r="J82" s="225">
        <v>1112.758</v>
      </c>
      <c r="K82" s="226">
        <v>27.74</v>
      </c>
      <c r="L82" s="225">
        <v>1140.498</v>
      </c>
      <c r="M82" s="166"/>
      <c r="N82" s="166"/>
      <c r="O82" s="166"/>
      <c r="P82" s="166"/>
    </row>
    <row r="83" spans="1:16" ht="15.75" thickBot="1">
      <c r="A83" s="166"/>
      <c r="B83" s="124" t="s">
        <v>1660</v>
      </c>
      <c r="C83" s="227">
        <v>0.33389000000000002</v>
      </c>
      <c r="D83" s="227">
        <v>0.25</v>
      </c>
      <c r="E83" s="227">
        <v>0.17349999999999999</v>
      </c>
      <c r="F83" s="227">
        <v>0.11618000000000001</v>
      </c>
      <c r="G83" s="227">
        <v>5.5309999999999998E-2</v>
      </c>
      <c r="H83" s="227">
        <v>2.445E-2</v>
      </c>
      <c r="I83" s="227">
        <v>2.2339999999999999E-2</v>
      </c>
      <c r="J83" s="228">
        <v>0.97567999999999999</v>
      </c>
      <c r="K83" s="229">
        <v>2.4320000000000001E-2</v>
      </c>
      <c r="L83" s="228">
        <v>1</v>
      </c>
      <c r="M83" s="166"/>
      <c r="N83" s="166"/>
      <c r="O83" s="166"/>
      <c r="P83" s="166"/>
    </row>
    <row r="84" spans="1:16" ht="15.75" thickBot="1">
      <c r="A84" s="166"/>
      <c r="B84" s="116"/>
      <c r="C84" s="230"/>
      <c r="D84" s="230"/>
      <c r="E84" s="230"/>
      <c r="F84" s="230"/>
      <c r="G84" s="230"/>
      <c r="H84" s="230"/>
      <c r="I84" s="230"/>
      <c r="J84" s="231"/>
      <c r="K84" s="231"/>
      <c r="L84" s="231"/>
      <c r="M84" s="166"/>
      <c r="N84" s="166"/>
      <c r="O84" s="166"/>
      <c r="P84" s="166"/>
    </row>
    <row r="85" spans="1:16">
      <c r="A85" s="166"/>
      <c r="B85" s="213" t="s">
        <v>1661</v>
      </c>
      <c r="C85" s="168">
        <v>2024</v>
      </c>
      <c r="D85" s="168">
        <v>2025</v>
      </c>
      <c r="E85" s="168">
        <v>2026</v>
      </c>
      <c r="F85" s="168">
        <v>2027</v>
      </c>
      <c r="G85" s="168">
        <v>2028</v>
      </c>
      <c r="H85" s="168" t="s">
        <v>1596</v>
      </c>
      <c r="I85" s="222" t="s">
        <v>1597</v>
      </c>
      <c r="J85" s="166"/>
      <c r="K85" s="166"/>
      <c r="L85" s="330"/>
      <c r="M85" s="330"/>
      <c r="N85" s="330"/>
      <c r="O85" s="330"/>
      <c r="P85" s="330"/>
    </row>
    <row r="86" spans="1:16">
      <c r="A86" s="166"/>
      <c r="B86" s="232" t="s">
        <v>1662</v>
      </c>
      <c r="C86" s="233">
        <v>0</v>
      </c>
      <c r="D86" s="233">
        <v>80.399000000000001</v>
      </c>
      <c r="E86" s="233">
        <v>86.995000000000005</v>
      </c>
      <c r="F86" s="233">
        <v>85.304000000000002</v>
      </c>
      <c r="G86" s="233">
        <v>58.427</v>
      </c>
      <c r="H86" s="234">
        <v>829.37199999999996</v>
      </c>
      <c r="I86" s="225">
        <f>SUM(C86:H86)</f>
        <v>1140.4969999999998</v>
      </c>
      <c r="J86" s="166"/>
      <c r="K86" s="166"/>
      <c r="L86" s="330"/>
      <c r="M86" s="330"/>
      <c r="N86" s="330"/>
      <c r="O86" s="330"/>
      <c r="P86" s="330"/>
    </row>
    <row r="87" spans="1:16" ht="15.75" thickBot="1">
      <c r="A87" s="166"/>
      <c r="B87" s="124" t="s">
        <v>1660</v>
      </c>
      <c r="C87" s="235">
        <v>0</v>
      </c>
      <c r="D87" s="235">
        <v>7.0489999999999997E-2</v>
      </c>
      <c r="E87" s="235">
        <v>7.6280000000000001E-2</v>
      </c>
      <c r="F87" s="235">
        <v>7.4800000000000005E-2</v>
      </c>
      <c r="G87" s="235">
        <v>5.1229999999999998E-2</v>
      </c>
      <c r="H87" s="236">
        <v>0.72719999999999996</v>
      </c>
      <c r="I87" s="228">
        <f>SUM(C87:H87)</f>
        <v>1</v>
      </c>
      <c r="J87" s="166"/>
      <c r="K87" s="166"/>
      <c r="L87" s="330"/>
      <c r="M87" s="330"/>
      <c r="N87" s="330"/>
      <c r="O87" s="330"/>
      <c r="P87" s="330"/>
    </row>
    <row r="88" spans="1:16" ht="15.75" thickBot="1">
      <c r="A88" s="166"/>
      <c r="B88" s="116"/>
      <c r="C88" s="230"/>
      <c r="D88" s="230"/>
      <c r="E88" s="230"/>
      <c r="F88" s="230"/>
      <c r="G88" s="230"/>
      <c r="H88" s="230"/>
      <c r="I88" s="230"/>
      <c r="J88" s="231"/>
      <c r="K88" s="231"/>
      <c r="L88" s="231"/>
      <c r="M88" s="166"/>
      <c r="N88" s="166"/>
      <c r="O88" s="166"/>
      <c r="P88" s="166"/>
    </row>
    <row r="89" spans="1:16">
      <c r="A89" s="166"/>
      <c r="B89" s="213" t="s">
        <v>1663</v>
      </c>
      <c r="C89" s="221" t="s">
        <v>1664</v>
      </c>
      <c r="D89" s="221" t="s">
        <v>1665</v>
      </c>
      <c r="E89" s="221" t="s">
        <v>1666</v>
      </c>
      <c r="F89" s="221" t="s">
        <v>1667</v>
      </c>
      <c r="G89" s="221" t="s">
        <v>1668</v>
      </c>
      <c r="H89" s="237" t="s">
        <v>1597</v>
      </c>
      <c r="I89" s="166"/>
      <c r="J89" s="166"/>
      <c r="K89" s="166"/>
      <c r="L89" s="166"/>
      <c r="M89" s="166"/>
      <c r="N89" s="166"/>
      <c r="O89" s="166"/>
      <c r="P89" s="166"/>
    </row>
    <row r="90" spans="1:16">
      <c r="A90" s="166"/>
      <c r="B90" s="173" t="s">
        <v>1659</v>
      </c>
      <c r="C90" s="174">
        <v>133.31299999999999</v>
      </c>
      <c r="D90" s="174">
        <v>121.83799999999999</v>
      </c>
      <c r="E90" s="174">
        <v>142.4</v>
      </c>
      <c r="F90" s="174">
        <v>168.06899999999999</v>
      </c>
      <c r="G90" s="174">
        <v>574.87900000000002</v>
      </c>
      <c r="H90" s="176">
        <f>SUM(C90:G90)</f>
        <v>1140.499</v>
      </c>
      <c r="I90" s="182"/>
      <c r="J90" s="166"/>
      <c r="K90" s="166"/>
      <c r="L90" s="166"/>
      <c r="M90" s="166"/>
      <c r="N90" s="166"/>
      <c r="O90" s="166"/>
      <c r="P90" s="166"/>
    </row>
    <row r="91" spans="1:16" ht="15.75" thickBot="1">
      <c r="A91" s="166"/>
      <c r="B91" s="124" t="s">
        <v>1660</v>
      </c>
      <c r="C91" s="238">
        <v>0.11688999999999999</v>
      </c>
      <c r="D91" s="238">
        <v>0.10682999999999999</v>
      </c>
      <c r="E91" s="238">
        <v>0.12486</v>
      </c>
      <c r="F91" s="238">
        <v>0.14735999999999999</v>
      </c>
      <c r="G91" s="238">
        <v>0.50405999999999995</v>
      </c>
      <c r="H91" s="212">
        <f>SUM(C91:G91)</f>
        <v>1</v>
      </c>
      <c r="I91" s="166"/>
      <c r="J91" s="166"/>
      <c r="K91" s="166"/>
      <c r="L91" s="166"/>
      <c r="M91" s="166"/>
      <c r="N91" s="166"/>
      <c r="O91" s="166"/>
      <c r="P91" s="166"/>
    </row>
    <row r="92" spans="1:16" ht="15.75" thickBot="1">
      <c r="A92" s="166"/>
      <c r="B92" s="166"/>
      <c r="C92" s="239"/>
      <c r="D92" s="239"/>
      <c r="E92" s="239"/>
      <c r="F92" s="239"/>
      <c r="G92" s="239"/>
      <c r="H92" s="166"/>
      <c r="I92" s="166"/>
      <c r="J92" s="166"/>
      <c r="K92" s="166"/>
      <c r="L92" s="166"/>
      <c r="M92" s="166"/>
      <c r="N92" s="166"/>
      <c r="O92" s="166"/>
      <c r="P92" s="166"/>
    </row>
    <row r="93" spans="1:16">
      <c r="A93" s="166"/>
      <c r="B93" s="240" t="s">
        <v>1669</v>
      </c>
      <c r="C93" s="120"/>
      <c r="D93" s="120"/>
      <c r="E93" s="120"/>
      <c r="F93" s="121"/>
      <c r="G93" s="166"/>
      <c r="H93" s="166"/>
      <c r="I93" s="166"/>
      <c r="J93" s="166"/>
      <c r="K93" s="166"/>
      <c r="L93" s="166"/>
      <c r="M93" s="166"/>
      <c r="N93" s="166"/>
      <c r="O93" s="166"/>
      <c r="P93" s="166"/>
    </row>
    <row r="94" spans="1:16">
      <c r="A94" s="166"/>
      <c r="B94" s="156" t="s">
        <v>1670</v>
      </c>
      <c r="C94" s="241" t="s">
        <v>1671</v>
      </c>
      <c r="D94" s="241" t="s">
        <v>1672</v>
      </c>
      <c r="E94" s="241" t="s">
        <v>1673</v>
      </c>
      <c r="F94" s="242" t="s">
        <v>1597</v>
      </c>
      <c r="G94" s="166"/>
      <c r="H94" s="166"/>
      <c r="I94" s="209"/>
      <c r="J94" s="166"/>
      <c r="K94" s="166"/>
      <c r="L94" s="166"/>
      <c r="M94" s="166"/>
      <c r="N94" s="166"/>
      <c r="O94" s="166"/>
      <c r="P94" s="166"/>
    </row>
    <row r="95" spans="1:16">
      <c r="A95" s="166"/>
      <c r="B95" s="173" t="s">
        <v>1659</v>
      </c>
      <c r="C95" s="243">
        <v>0</v>
      </c>
      <c r="D95" s="174">
        <v>0</v>
      </c>
      <c r="E95" s="174">
        <v>0</v>
      </c>
      <c r="F95" s="176">
        <v>0</v>
      </c>
      <c r="G95" s="166"/>
      <c r="H95" s="166"/>
      <c r="I95" s="209"/>
      <c r="J95" s="166"/>
      <c r="K95" s="166"/>
      <c r="L95" s="166"/>
      <c r="M95" s="166"/>
      <c r="N95" s="166"/>
      <c r="O95" s="166"/>
      <c r="P95" s="166"/>
    </row>
    <row r="96" spans="1:16" ht="15.75" thickBot="1">
      <c r="A96" s="166"/>
      <c r="B96" s="124" t="s">
        <v>1660</v>
      </c>
      <c r="C96" s="244"/>
      <c r="D96" s="244"/>
      <c r="E96" s="244"/>
      <c r="F96" s="245"/>
      <c r="G96" s="166"/>
      <c r="H96" s="166"/>
      <c r="I96" s="209"/>
      <c r="J96" s="246"/>
      <c r="K96" s="166"/>
      <c r="L96" s="166"/>
      <c r="M96" s="166"/>
      <c r="N96" s="166"/>
      <c r="O96" s="166"/>
      <c r="P96" s="166"/>
    </row>
    <row r="97" spans="1:16" ht="15.75" thickBot="1">
      <c r="A97" s="166"/>
      <c r="B97" s="166"/>
      <c r="C97" s="247"/>
      <c r="D97" s="248"/>
      <c r="E97" s="248"/>
      <c r="F97" s="247"/>
      <c r="G97" s="166"/>
      <c r="H97" s="249"/>
      <c r="I97" s="209"/>
      <c r="J97" s="246"/>
      <c r="K97" s="166"/>
      <c r="L97" s="166"/>
      <c r="M97" s="166"/>
      <c r="N97" s="166"/>
      <c r="O97" s="166"/>
      <c r="P97" s="166"/>
    </row>
    <row r="98" spans="1:16">
      <c r="A98" s="166"/>
      <c r="B98" s="167" t="s">
        <v>1674</v>
      </c>
      <c r="C98" s="250"/>
      <c r="D98" s="251"/>
      <c r="E98" s="251"/>
      <c r="F98" s="252"/>
      <c r="G98" s="166"/>
      <c r="H98" s="249"/>
      <c r="I98" s="209"/>
      <c r="J98" s="246"/>
      <c r="K98" s="166"/>
      <c r="L98" s="166"/>
      <c r="M98" s="166"/>
      <c r="N98" s="166"/>
      <c r="O98" s="166"/>
      <c r="P98" s="166"/>
    </row>
    <row r="99" spans="1:16" ht="15.75" thickBot="1">
      <c r="A99" s="166"/>
      <c r="B99" s="179" t="s">
        <v>1675</v>
      </c>
      <c r="C99" s="253">
        <v>0</v>
      </c>
      <c r="D99" s="254"/>
      <c r="E99" s="254"/>
      <c r="F99" s="255"/>
      <c r="G99" s="166"/>
      <c r="H99" s="166"/>
      <c r="I99" s="256"/>
      <c r="J99" s="166"/>
      <c r="K99" s="166"/>
      <c r="L99" s="166"/>
      <c r="M99" s="166"/>
      <c r="N99" s="166"/>
      <c r="O99" s="166"/>
      <c r="P99" s="166"/>
    </row>
    <row r="100" spans="1:16">
      <c r="A100" s="166"/>
      <c r="B100" s="116"/>
      <c r="C100" s="204"/>
      <c r="D100" s="166"/>
      <c r="E100" s="166"/>
      <c r="F100" s="166"/>
      <c r="G100" s="166"/>
      <c r="H100" s="166"/>
      <c r="I100" s="166"/>
      <c r="J100" s="166"/>
      <c r="K100" s="166"/>
      <c r="L100" s="166"/>
      <c r="M100" s="166"/>
      <c r="N100" s="166"/>
      <c r="O100" s="166"/>
      <c r="P100" s="166"/>
    </row>
    <row r="101" spans="1:16">
      <c r="A101" s="166"/>
      <c r="B101" s="118" t="s">
        <v>1676</v>
      </c>
      <c r="C101" s="166"/>
      <c r="D101" s="204"/>
      <c r="E101" s="166"/>
      <c r="F101" s="166"/>
      <c r="G101" s="166"/>
      <c r="H101" s="166"/>
      <c r="I101" s="166"/>
      <c r="J101" s="166"/>
      <c r="K101" s="166"/>
      <c r="L101" s="166"/>
      <c r="M101" s="166"/>
      <c r="N101" s="166"/>
      <c r="O101" s="166"/>
      <c r="P101" s="166"/>
    </row>
    <row r="102" spans="1:16" ht="15.75" thickBot="1">
      <c r="A102" s="166"/>
      <c r="B102" s="166"/>
      <c r="C102" s="166"/>
      <c r="D102" s="166"/>
      <c r="E102" s="166"/>
      <c r="F102" s="166"/>
      <c r="G102" s="166"/>
      <c r="H102" s="166"/>
      <c r="I102" s="166"/>
      <c r="J102" s="166"/>
      <c r="K102" s="166"/>
      <c r="L102" s="166"/>
      <c r="M102" s="166"/>
      <c r="N102" s="166"/>
      <c r="O102" s="166"/>
      <c r="P102" s="166"/>
    </row>
    <row r="103" spans="1:16">
      <c r="A103" s="166"/>
      <c r="B103" s="167" t="s">
        <v>1676</v>
      </c>
      <c r="C103" s="257"/>
      <c r="D103" s="166"/>
      <c r="E103" s="166"/>
      <c r="F103" s="131" t="s">
        <v>1677</v>
      </c>
      <c r="G103" s="116"/>
      <c r="H103" s="116"/>
      <c r="I103" s="116"/>
      <c r="J103" s="166"/>
      <c r="K103" s="166"/>
      <c r="L103" s="166"/>
      <c r="M103" s="166"/>
      <c r="N103" s="166"/>
      <c r="O103" s="166"/>
      <c r="P103" s="166"/>
    </row>
    <row r="104" spans="1:16">
      <c r="A104" s="166"/>
      <c r="B104" s="173" t="s">
        <v>1678</v>
      </c>
      <c r="C104" s="258">
        <v>0.26512000000000002</v>
      </c>
      <c r="D104" s="166"/>
      <c r="E104" s="166"/>
      <c r="F104" s="131" t="s">
        <v>1679</v>
      </c>
      <c r="G104" s="116"/>
      <c r="H104" s="116"/>
      <c r="I104" s="116"/>
      <c r="J104" s="166"/>
      <c r="K104" s="166"/>
      <c r="L104" s="166"/>
      <c r="M104" s="166"/>
      <c r="N104" s="166"/>
      <c r="O104" s="166"/>
      <c r="P104" s="166"/>
    </row>
    <row r="105" spans="1:16">
      <c r="A105" s="166"/>
      <c r="B105" s="173" t="s">
        <v>1680</v>
      </c>
      <c r="C105" s="259">
        <v>0.26722000000000001</v>
      </c>
      <c r="D105" s="166"/>
      <c r="E105" s="166"/>
      <c r="F105" s="131" t="s">
        <v>1681</v>
      </c>
      <c r="G105" s="116"/>
      <c r="H105" s="116"/>
      <c r="I105" s="116"/>
      <c r="J105" s="166"/>
      <c r="K105" s="166"/>
      <c r="L105" s="166"/>
      <c r="M105" s="166"/>
      <c r="N105" s="166"/>
      <c r="O105" s="166"/>
      <c r="P105" s="166"/>
    </row>
    <row r="106" spans="1:16">
      <c r="A106" s="166"/>
      <c r="B106" s="173" t="s">
        <v>1682</v>
      </c>
      <c r="C106" s="259">
        <v>0.2387</v>
      </c>
      <c r="D106" s="166"/>
      <c r="E106" s="166"/>
      <c r="F106" s="131" t="s">
        <v>1679</v>
      </c>
      <c r="G106" s="116"/>
      <c r="H106" s="116"/>
      <c r="I106" s="116"/>
      <c r="J106" s="166"/>
      <c r="K106" s="166"/>
      <c r="L106" s="166"/>
      <c r="M106" s="166"/>
      <c r="N106" s="166"/>
      <c r="O106" s="166"/>
      <c r="P106" s="166"/>
    </row>
    <row r="107" spans="1:16">
      <c r="A107" s="166"/>
      <c r="B107" s="173" t="s">
        <v>1683</v>
      </c>
      <c r="C107" s="258">
        <v>0.21385000000000001</v>
      </c>
      <c r="D107" s="166"/>
      <c r="E107" s="166"/>
      <c r="F107" s="131" t="s">
        <v>1679</v>
      </c>
      <c r="G107" s="116"/>
      <c r="H107" s="116"/>
      <c r="I107" s="116"/>
      <c r="J107" s="166"/>
      <c r="K107" s="166"/>
      <c r="L107" s="166"/>
      <c r="M107" s="166"/>
      <c r="N107" s="166"/>
      <c r="O107" s="166"/>
      <c r="P107" s="166"/>
    </row>
    <row r="108" spans="1:16" ht="15.75" thickBot="1">
      <c r="A108" s="166"/>
      <c r="B108" s="179" t="s">
        <v>1684</v>
      </c>
      <c r="C108" s="260">
        <v>0.21506</v>
      </c>
      <c r="D108" s="166"/>
      <c r="E108" s="166"/>
      <c r="F108" s="131" t="s">
        <v>1681</v>
      </c>
      <c r="G108" s="166"/>
      <c r="H108" s="166"/>
      <c r="I108" s="166"/>
      <c r="J108" s="166"/>
      <c r="K108" s="166"/>
      <c r="L108" s="166"/>
      <c r="M108" s="166"/>
      <c r="N108" s="166"/>
      <c r="O108" s="166"/>
      <c r="P108" s="166"/>
    </row>
    <row r="109" spans="1:16" ht="15.75" thickBot="1">
      <c r="A109" s="166"/>
      <c r="B109" s="166"/>
      <c r="C109" s="116"/>
      <c r="D109" s="166"/>
      <c r="E109" s="166"/>
      <c r="F109" s="256"/>
      <c r="G109" s="166"/>
      <c r="H109" s="166"/>
      <c r="I109" s="166"/>
      <c r="J109" s="166"/>
      <c r="K109" s="166"/>
      <c r="L109" s="166"/>
      <c r="M109" s="166"/>
      <c r="N109" s="166"/>
      <c r="O109" s="166"/>
      <c r="P109" s="166"/>
    </row>
    <row r="110" spans="1:16">
      <c r="A110" s="166"/>
      <c r="B110" s="213" t="s">
        <v>1685</v>
      </c>
      <c r="C110" s="171"/>
      <c r="D110" s="169" t="s">
        <v>1686</v>
      </c>
      <c r="E110" s="166"/>
      <c r="F110" s="131" t="s">
        <v>1677</v>
      </c>
      <c r="G110" s="116"/>
      <c r="H110" s="116"/>
      <c r="I110" s="116"/>
      <c r="J110" s="116"/>
      <c r="K110" s="166"/>
      <c r="L110" s="166"/>
      <c r="M110" s="166"/>
      <c r="N110" s="166"/>
      <c r="O110" s="166"/>
      <c r="P110" s="166"/>
    </row>
    <row r="111" spans="1:16">
      <c r="A111" s="166"/>
      <c r="B111" s="173" t="s">
        <v>1687</v>
      </c>
      <c r="C111" s="116"/>
      <c r="D111" s="261">
        <v>6.82</v>
      </c>
      <c r="E111" s="166"/>
      <c r="F111" s="131" t="s">
        <v>1688</v>
      </c>
      <c r="G111" s="116"/>
      <c r="H111" s="116"/>
      <c r="I111" s="116"/>
      <c r="J111" s="116"/>
      <c r="K111" s="166"/>
      <c r="L111" s="166"/>
      <c r="M111" s="166"/>
      <c r="N111" s="166"/>
      <c r="O111" s="166"/>
      <c r="P111" s="166"/>
    </row>
    <row r="112" spans="1:16" ht="15.75" thickBot="1">
      <c r="A112" s="166"/>
      <c r="B112" s="179" t="s">
        <v>1689</v>
      </c>
      <c r="C112" s="130"/>
      <c r="D112" s="262">
        <v>3.2</v>
      </c>
      <c r="E112" s="166"/>
      <c r="F112" s="131" t="s">
        <v>1690</v>
      </c>
      <c r="G112" s="116"/>
      <c r="H112" s="116"/>
      <c r="I112" s="116"/>
      <c r="J112" s="116"/>
      <c r="K112" s="166"/>
      <c r="L112" s="166"/>
      <c r="M112" s="166"/>
      <c r="N112" s="166"/>
      <c r="O112" s="166"/>
      <c r="P112" s="166"/>
    </row>
    <row r="113" spans="1:16">
      <c r="A113" s="166"/>
      <c r="B113" s="219"/>
      <c r="C113" s="166"/>
      <c r="D113" s="263"/>
      <c r="E113" s="166"/>
      <c r="F113" s="131" t="s">
        <v>1691</v>
      </c>
      <c r="G113" s="116"/>
      <c r="H113" s="116"/>
      <c r="I113" s="116"/>
      <c r="J113" s="116"/>
      <c r="K113" s="166"/>
      <c r="L113" s="166"/>
      <c r="M113" s="166"/>
      <c r="N113" s="166"/>
      <c r="O113" s="166"/>
      <c r="P113" s="166"/>
    </row>
    <row r="114" spans="1:16" ht="15.75" thickBot="1">
      <c r="A114" s="166"/>
      <c r="B114" s="219"/>
      <c r="C114" s="166"/>
      <c r="D114" s="263"/>
      <c r="E114" s="166"/>
      <c r="F114" s="131"/>
      <c r="G114" s="116"/>
      <c r="H114" s="116"/>
      <c r="I114" s="116"/>
      <c r="J114" s="116"/>
      <c r="K114" s="166"/>
      <c r="L114" s="166"/>
      <c r="M114" s="166"/>
      <c r="N114" s="166"/>
      <c r="O114" s="166"/>
      <c r="P114" s="166"/>
    </row>
    <row r="115" spans="1:16">
      <c r="A115" s="166"/>
      <c r="B115" s="264"/>
      <c r="C115" s="320" t="s">
        <v>1692</v>
      </c>
      <c r="D115" s="320"/>
      <c r="E115" s="320" t="s">
        <v>1693</v>
      </c>
      <c r="F115" s="320"/>
      <c r="G115" s="320" t="s">
        <v>1694</v>
      </c>
      <c r="H115" s="321"/>
      <c r="I115" s="116"/>
      <c r="J115" s="116"/>
      <c r="K115" s="166"/>
      <c r="L115" s="166"/>
      <c r="M115" s="166"/>
      <c r="N115" s="166"/>
      <c r="O115" s="166"/>
      <c r="P115" s="166"/>
    </row>
    <row r="116" spans="1:16">
      <c r="A116" s="166"/>
      <c r="B116" s="265" t="s">
        <v>1695</v>
      </c>
      <c r="C116" s="266" t="s">
        <v>1696</v>
      </c>
      <c r="D116" s="266" t="s">
        <v>1697</v>
      </c>
      <c r="E116" s="266" t="s">
        <v>1696</v>
      </c>
      <c r="F116" s="266" t="s">
        <v>1697</v>
      </c>
      <c r="G116" s="266" t="s">
        <v>1696</v>
      </c>
      <c r="H116" s="267" t="s">
        <v>1697</v>
      </c>
      <c r="I116" s="116"/>
      <c r="J116" s="116"/>
      <c r="K116" s="166"/>
      <c r="L116" s="166"/>
      <c r="M116" s="166"/>
      <c r="N116" s="166"/>
      <c r="O116" s="166"/>
      <c r="P116" s="166"/>
    </row>
    <row r="117" spans="1:16">
      <c r="A117" s="166"/>
      <c r="B117" s="268" t="s">
        <v>180</v>
      </c>
      <c r="C117" s="269"/>
      <c r="D117" s="270"/>
      <c r="E117" s="269"/>
      <c r="F117" s="270"/>
      <c r="G117" s="269"/>
      <c r="H117" s="271"/>
      <c r="I117" s="116"/>
      <c r="J117" s="116"/>
      <c r="K117" s="166"/>
      <c r="L117" s="166"/>
      <c r="M117" s="166"/>
      <c r="N117" s="166"/>
      <c r="O117" s="166"/>
      <c r="P117" s="166"/>
    </row>
    <row r="118" spans="1:16">
      <c r="A118" s="166"/>
      <c r="B118" s="272" t="s">
        <v>161</v>
      </c>
      <c r="C118" s="273"/>
      <c r="D118" s="274"/>
      <c r="E118" s="273"/>
      <c r="F118" s="274"/>
      <c r="G118" s="273"/>
      <c r="H118" s="275"/>
      <c r="I118" s="116"/>
      <c r="J118" s="116"/>
      <c r="K118" s="166"/>
      <c r="L118" s="166"/>
      <c r="M118" s="166"/>
      <c r="N118" s="166"/>
      <c r="O118" s="166"/>
      <c r="P118" s="166"/>
    </row>
    <row r="119" spans="1:16">
      <c r="A119" s="166"/>
      <c r="B119" s="272" t="s">
        <v>1139</v>
      </c>
      <c r="C119" s="273"/>
      <c r="D119" s="274"/>
      <c r="E119" s="273"/>
      <c r="F119" s="274"/>
      <c r="G119" s="273"/>
      <c r="H119" s="275"/>
      <c r="I119" s="116"/>
      <c r="J119" s="116"/>
      <c r="K119" s="166"/>
      <c r="L119" s="166"/>
      <c r="M119" s="166"/>
      <c r="N119" s="166"/>
      <c r="O119" s="166"/>
      <c r="P119" s="166"/>
    </row>
    <row r="120" spans="1:16">
      <c r="A120" s="166"/>
      <c r="B120" s="276" t="s">
        <v>94</v>
      </c>
      <c r="C120" s="277"/>
      <c r="D120" s="278"/>
      <c r="E120" s="277"/>
      <c r="F120" s="278"/>
      <c r="G120" s="277"/>
      <c r="H120" s="279"/>
      <c r="I120" s="116"/>
      <c r="J120" s="116"/>
      <c r="K120" s="166"/>
      <c r="L120" s="166"/>
      <c r="M120" s="166"/>
      <c r="N120" s="166"/>
      <c r="O120" s="166"/>
      <c r="P120" s="166"/>
    </row>
    <row r="121" spans="1:16" ht="15.75" thickBot="1">
      <c r="A121" s="166"/>
      <c r="B121" s="179" t="s">
        <v>1597</v>
      </c>
      <c r="C121" s="280">
        <f>SUM(C117:C120)</f>
        <v>0</v>
      </c>
      <c r="D121" s="281">
        <f t="shared" ref="D121:H121" si="0">SUM(D117:D120)</f>
        <v>0</v>
      </c>
      <c r="E121" s="280">
        <f t="shared" si="0"/>
        <v>0</v>
      </c>
      <c r="F121" s="281">
        <f t="shared" si="0"/>
        <v>0</v>
      </c>
      <c r="G121" s="280">
        <f t="shared" si="0"/>
        <v>0</v>
      </c>
      <c r="H121" s="282">
        <f t="shared" si="0"/>
        <v>0</v>
      </c>
      <c r="I121" s="116"/>
      <c r="J121" s="116"/>
      <c r="K121" s="166"/>
      <c r="L121" s="166"/>
      <c r="M121" s="166"/>
      <c r="N121" s="166"/>
      <c r="O121" s="166"/>
      <c r="P121" s="166"/>
    </row>
    <row r="122" spans="1:16">
      <c r="A122" s="166"/>
      <c r="B122" s="283" t="s">
        <v>1698</v>
      </c>
      <c r="C122" s="216"/>
      <c r="D122" s="283"/>
      <c r="E122" s="283"/>
      <c r="F122" s="283"/>
      <c r="G122" s="283"/>
      <c r="H122" s="283"/>
      <c r="I122" s="116"/>
      <c r="J122" s="116"/>
      <c r="K122" s="166"/>
      <c r="L122" s="166"/>
      <c r="M122" s="166"/>
      <c r="N122" s="166"/>
      <c r="O122" s="166"/>
      <c r="P122" s="166"/>
    </row>
    <row r="123" spans="1:16">
      <c r="A123" s="166"/>
      <c r="B123" s="283" t="s">
        <v>1699</v>
      </c>
      <c r="C123" s="216"/>
      <c r="D123" s="283"/>
      <c r="E123" s="283"/>
      <c r="F123" s="283"/>
      <c r="G123" s="283"/>
      <c r="H123" s="283"/>
      <c r="I123" s="116"/>
      <c r="J123" s="116"/>
      <c r="K123" s="166"/>
      <c r="L123" s="166"/>
      <c r="M123" s="166"/>
      <c r="N123" s="166"/>
      <c r="O123" s="166"/>
      <c r="P123" s="166"/>
    </row>
    <row r="124" spans="1:16" ht="15.75" thickBot="1">
      <c r="A124" s="166"/>
      <c r="B124" s="283"/>
      <c r="C124" s="216"/>
      <c r="D124" s="283"/>
      <c r="E124" s="283"/>
      <c r="F124" s="283"/>
      <c r="G124" s="283"/>
      <c r="H124" s="283"/>
      <c r="I124" s="116"/>
      <c r="J124" s="116"/>
      <c r="K124" s="166"/>
      <c r="L124" s="166"/>
      <c r="M124" s="166"/>
      <c r="N124" s="166"/>
      <c r="O124" s="166"/>
      <c r="P124" s="166"/>
    </row>
    <row r="125" spans="1:16">
      <c r="A125" s="166"/>
      <c r="B125" s="264"/>
      <c r="C125" s="320" t="s">
        <v>1692</v>
      </c>
      <c r="D125" s="320"/>
      <c r="E125" s="320" t="s">
        <v>1693</v>
      </c>
      <c r="F125" s="320"/>
      <c r="G125" s="320" t="s">
        <v>1694</v>
      </c>
      <c r="H125" s="321"/>
      <c r="I125" s="116"/>
      <c r="J125" s="116"/>
      <c r="K125" s="166"/>
      <c r="L125" s="166"/>
      <c r="M125" s="166"/>
      <c r="N125" s="166"/>
      <c r="O125" s="166"/>
      <c r="P125" s="166"/>
    </row>
    <row r="126" spans="1:16">
      <c r="A126" s="166"/>
      <c r="B126" s="265" t="s">
        <v>1700</v>
      </c>
      <c r="C126" s="266" t="s">
        <v>1696</v>
      </c>
      <c r="D126" s="266" t="s">
        <v>1697</v>
      </c>
      <c r="E126" s="266" t="s">
        <v>1696</v>
      </c>
      <c r="F126" s="266" t="s">
        <v>1697</v>
      </c>
      <c r="G126" s="266" t="s">
        <v>1696</v>
      </c>
      <c r="H126" s="267" t="s">
        <v>1697</v>
      </c>
      <c r="I126" s="116"/>
      <c r="J126" s="116"/>
      <c r="K126" s="166"/>
      <c r="L126" s="166"/>
      <c r="M126" s="166"/>
      <c r="N126" s="166"/>
      <c r="O126" s="166"/>
      <c r="P126" s="166"/>
    </row>
    <row r="127" spans="1:16">
      <c r="A127" s="166"/>
      <c r="B127" s="284" t="s">
        <v>1643</v>
      </c>
      <c r="C127" s="285">
        <v>1135.855</v>
      </c>
      <c r="D127" s="286">
        <v>0</v>
      </c>
      <c r="E127" s="285"/>
      <c r="F127" s="286">
        <v>-600</v>
      </c>
      <c r="G127" s="285">
        <v>1135.855</v>
      </c>
      <c r="H127" s="287">
        <v>600</v>
      </c>
      <c r="I127" s="116"/>
      <c r="J127" s="116"/>
      <c r="K127" s="166"/>
      <c r="L127" s="166"/>
      <c r="M127" s="166"/>
      <c r="N127" s="166"/>
      <c r="O127" s="166"/>
      <c r="P127" s="166"/>
    </row>
    <row r="128" spans="1:16">
      <c r="A128" s="166"/>
      <c r="B128" s="288" t="s">
        <v>1645</v>
      </c>
      <c r="C128" s="289">
        <v>4.6429999999999998</v>
      </c>
      <c r="D128" s="290">
        <v>900</v>
      </c>
      <c r="E128" s="289"/>
      <c r="F128" s="290">
        <v>600</v>
      </c>
      <c r="G128" s="289">
        <v>4.6429999999999998</v>
      </c>
      <c r="H128" s="291">
        <v>300</v>
      </c>
      <c r="I128" s="116"/>
      <c r="J128" s="116"/>
      <c r="K128" s="166"/>
      <c r="L128" s="166"/>
      <c r="M128" s="166"/>
      <c r="N128" s="166"/>
      <c r="O128" s="166"/>
      <c r="P128" s="166"/>
    </row>
    <row r="129" spans="1:16">
      <c r="A129" s="166"/>
      <c r="B129" s="292" t="s">
        <v>1701</v>
      </c>
      <c r="C129" s="293"/>
      <c r="D129" s="294"/>
      <c r="E129" s="293"/>
      <c r="F129" s="294"/>
      <c r="G129" s="293"/>
      <c r="H129" s="295"/>
      <c r="I129" s="116"/>
      <c r="J129" s="116"/>
      <c r="K129" s="166"/>
      <c r="L129" s="166"/>
      <c r="M129" s="166"/>
      <c r="N129" s="166"/>
      <c r="O129" s="166"/>
      <c r="P129" s="166"/>
    </row>
    <row r="130" spans="1:16" ht="15.75" thickBot="1">
      <c r="A130" s="166"/>
      <c r="B130" s="179" t="s">
        <v>1597</v>
      </c>
      <c r="C130" s="296">
        <f t="shared" ref="C130:H130" si="1">SUM(C127:C129)</f>
        <v>1140.498</v>
      </c>
      <c r="D130" s="297">
        <f t="shared" si="1"/>
        <v>900</v>
      </c>
      <c r="E130" s="296">
        <f t="shared" si="1"/>
        <v>0</v>
      </c>
      <c r="F130" s="297">
        <f t="shared" si="1"/>
        <v>0</v>
      </c>
      <c r="G130" s="296">
        <f t="shared" si="1"/>
        <v>1140.498</v>
      </c>
      <c r="H130" s="298">
        <f t="shared" si="1"/>
        <v>900</v>
      </c>
      <c r="I130" s="116"/>
      <c r="J130" s="116"/>
      <c r="K130" s="166"/>
      <c r="L130" s="166"/>
      <c r="M130" s="166"/>
      <c r="N130" s="166"/>
      <c r="O130" s="166"/>
      <c r="P130" s="166"/>
    </row>
    <row r="131" spans="1:16">
      <c r="A131" s="166"/>
      <c r="B131" s="283" t="s">
        <v>1702</v>
      </c>
      <c r="C131" s="216"/>
      <c r="D131" s="283"/>
      <c r="E131" s="283"/>
      <c r="F131" s="283"/>
      <c r="G131" s="283"/>
      <c r="H131" s="283"/>
      <c r="I131" s="116"/>
      <c r="J131" s="116"/>
      <c r="K131" s="166"/>
      <c r="L131" s="166"/>
      <c r="M131" s="166"/>
      <c r="N131" s="166"/>
      <c r="O131" s="166"/>
      <c r="P131" s="166"/>
    </row>
    <row r="132" spans="1:16">
      <c r="A132" s="166"/>
      <c r="B132" s="283"/>
      <c r="C132" s="216"/>
      <c r="D132" s="283"/>
      <c r="E132" s="283"/>
      <c r="F132" s="283"/>
      <c r="G132" s="283"/>
      <c r="H132" s="283"/>
      <c r="I132" s="116"/>
      <c r="J132" s="116"/>
      <c r="K132" s="166"/>
      <c r="L132" s="166"/>
      <c r="M132" s="166"/>
      <c r="N132" s="166"/>
      <c r="O132" s="166"/>
      <c r="P132" s="166"/>
    </row>
    <row r="133" spans="1:16" ht="15.75" thickBot="1">
      <c r="A133" s="166"/>
      <c r="B133" s="166"/>
      <c r="C133" s="166"/>
      <c r="D133" s="166"/>
      <c r="E133" s="166"/>
      <c r="F133" s="166"/>
      <c r="G133" s="166"/>
      <c r="H133" s="166"/>
      <c r="I133" s="166"/>
      <c r="J133" s="166"/>
      <c r="K133" s="166"/>
      <c r="L133" s="166"/>
      <c r="M133" s="166"/>
      <c r="N133" s="166"/>
      <c r="O133" s="166"/>
      <c r="P133" s="166"/>
    </row>
    <row r="134" spans="1:16">
      <c r="A134" s="166"/>
      <c r="B134" s="299" t="s">
        <v>1703</v>
      </c>
      <c r="C134" s="168" t="s">
        <v>1704</v>
      </c>
      <c r="D134" s="168" t="s">
        <v>1705</v>
      </c>
      <c r="E134" s="168" t="s">
        <v>1706</v>
      </c>
      <c r="F134" s="168" t="s">
        <v>1707</v>
      </c>
      <c r="G134" s="168" t="s">
        <v>1708</v>
      </c>
      <c r="H134" s="168" t="s">
        <v>1709</v>
      </c>
      <c r="I134" s="168" t="s">
        <v>1710</v>
      </c>
      <c r="J134" s="168" t="s">
        <v>1711</v>
      </c>
      <c r="K134" s="168" t="s">
        <v>1712</v>
      </c>
      <c r="L134" s="169" t="s">
        <v>1713</v>
      </c>
      <c r="M134" s="166"/>
      <c r="N134" s="166"/>
      <c r="O134" s="166"/>
      <c r="P134" s="166"/>
    </row>
    <row r="135" spans="1:16">
      <c r="A135" s="166"/>
      <c r="B135" s="215" t="s">
        <v>1714</v>
      </c>
      <c r="C135" s="174">
        <v>35.316000000000003</v>
      </c>
      <c r="D135" s="174">
        <v>30.053999999999998</v>
      </c>
      <c r="E135" s="174">
        <v>27.917000000000002</v>
      </c>
      <c r="F135" s="174">
        <v>27.962</v>
      </c>
      <c r="G135" s="174">
        <v>27.681999999999999</v>
      </c>
      <c r="H135" s="174">
        <v>24.373999999999999</v>
      </c>
      <c r="I135" s="174">
        <v>21.541</v>
      </c>
      <c r="J135" s="174">
        <v>19.974</v>
      </c>
      <c r="K135" s="174">
        <v>18.292999999999999</v>
      </c>
      <c r="L135" s="176">
        <v>16.395</v>
      </c>
      <c r="M135" s="166"/>
      <c r="N135" s="166"/>
      <c r="O135" s="166"/>
      <c r="P135" s="166"/>
    </row>
    <row r="136" spans="1:16">
      <c r="A136" s="166"/>
      <c r="B136" s="215" t="s">
        <v>1715</v>
      </c>
      <c r="C136" s="174">
        <v>-26.329000000000001</v>
      </c>
      <c r="D136" s="174">
        <v>-23.867999999999999</v>
      </c>
      <c r="E136" s="174">
        <v>-25.097999999999999</v>
      </c>
      <c r="F136" s="174">
        <v>-14.173</v>
      </c>
      <c r="G136" s="174">
        <v>-9.3559999999999999</v>
      </c>
      <c r="H136" s="174"/>
      <c r="I136" s="174"/>
      <c r="J136" s="174"/>
      <c r="K136" s="174"/>
      <c r="L136" s="176"/>
      <c r="M136" s="166"/>
      <c r="N136" s="166"/>
      <c r="O136" s="166"/>
      <c r="P136" s="166"/>
    </row>
    <row r="137" spans="1:16" ht="15.75" thickBot="1">
      <c r="A137" s="166"/>
      <c r="B137" s="300" t="s">
        <v>1716</v>
      </c>
      <c r="C137" s="180">
        <f>SUM(C135:C136)</f>
        <v>8.9870000000000019</v>
      </c>
      <c r="D137" s="180">
        <f t="shared" ref="D137:L137" si="2">SUM(D135:D136)</f>
        <v>6.1859999999999999</v>
      </c>
      <c r="E137" s="180">
        <f t="shared" si="2"/>
        <v>2.8190000000000026</v>
      </c>
      <c r="F137" s="180">
        <f t="shared" si="2"/>
        <v>13.789</v>
      </c>
      <c r="G137" s="180">
        <f t="shared" si="2"/>
        <v>18.326000000000001</v>
      </c>
      <c r="H137" s="180">
        <f t="shared" si="2"/>
        <v>24.373999999999999</v>
      </c>
      <c r="I137" s="180">
        <f t="shared" si="2"/>
        <v>21.541</v>
      </c>
      <c r="J137" s="180">
        <f t="shared" si="2"/>
        <v>19.974</v>
      </c>
      <c r="K137" s="180">
        <f t="shared" si="2"/>
        <v>18.292999999999999</v>
      </c>
      <c r="L137" s="158">
        <f t="shared" si="2"/>
        <v>16.395</v>
      </c>
      <c r="M137" s="166"/>
      <c r="N137" s="166"/>
      <c r="O137" s="166"/>
      <c r="P137" s="166"/>
    </row>
    <row r="138" spans="1:16" ht="15.75" thickBot="1">
      <c r="A138" s="166"/>
      <c r="B138" s="166"/>
      <c r="C138" s="166"/>
      <c r="D138" s="166"/>
      <c r="E138" s="166"/>
      <c r="F138" s="166"/>
      <c r="G138" s="166"/>
      <c r="H138" s="166"/>
      <c r="I138" s="166"/>
      <c r="J138" s="166"/>
      <c r="K138" s="166"/>
      <c r="L138" s="166"/>
      <c r="M138" s="166"/>
      <c r="N138" s="166"/>
      <c r="O138" s="166"/>
      <c r="P138" s="166"/>
    </row>
    <row r="139" spans="1:16" ht="15.75" thickBot="1">
      <c r="A139" s="166"/>
      <c r="B139" s="184" t="s">
        <v>1717</v>
      </c>
      <c r="C139" s="127" t="s">
        <v>1718</v>
      </c>
      <c r="D139" s="128"/>
      <c r="E139" s="128"/>
      <c r="F139" s="129"/>
      <c r="G139" s="166"/>
      <c r="H139" s="166"/>
      <c r="I139" s="166"/>
      <c r="J139" s="166"/>
      <c r="K139" s="166"/>
      <c r="L139" s="166"/>
      <c r="M139" s="166"/>
      <c r="N139" s="166"/>
      <c r="O139" s="166"/>
      <c r="P139" s="166"/>
    </row>
    <row r="140" spans="1:16">
      <c r="A140" s="166"/>
      <c r="B140" s="166"/>
      <c r="C140" s="166"/>
      <c r="D140" s="166"/>
      <c r="E140" s="166"/>
      <c r="F140" s="166"/>
      <c r="G140" s="166"/>
      <c r="H140" s="166"/>
      <c r="I140" s="166"/>
      <c r="J140" s="166"/>
      <c r="K140" s="166"/>
      <c r="L140" s="166"/>
      <c r="M140" s="166"/>
      <c r="N140" s="166"/>
      <c r="O140" s="166"/>
      <c r="P140" s="166"/>
    </row>
    <row r="141" spans="1:16">
      <c r="A141" s="166"/>
      <c r="B141" s="131" t="s">
        <v>1677</v>
      </c>
      <c r="C141" s="116"/>
      <c r="D141" s="116"/>
      <c r="E141" s="116"/>
      <c r="F141" s="116"/>
      <c r="G141" s="116"/>
      <c r="H141" s="116"/>
      <c r="I141" s="166"/>
      <c r="J141" s="166"/>
      <c r="K141" s="166"/>
      <c r="L141" s="166"/>
      <c r="M141" s="166"/>
      <c r="N141" s="166"/>
      <c r="O141" s="166"/>
      <c r="P141" s="166"/>
    </row>
    <row r="142" spans="1:16">
      <c r="A142" s="166"/>
      <c r="B142" s="131" t="s">
        <v>1688</v>
      </c>
      <c r="C142" s="116"/>
      <c r="D142" s="116"/>
      <c r="E142" s="116"/>
      <c r="F142" s="116"/>
      <c r="G142" s="116"/>
      <c r="H142" s="116"/>
      <c r="I142" s="166"/>
      <c r="J142" s="166"/>
      <c r="K142" s="166"/>
      <c r="L142" s="166"/>
      <c r="M142" s="166"/>
      <c r="N142" s="166"/>
      <c r="O142" s="166"/>
      <c r="P142" s="166"/>
    </row>
    <row r="143" spans="1:16">
      <c r="A143" s="166"/>
      <c r="B143" s="131" t="s">
        <v>1719</v>
      </c>
      <c r="C143" s="116"/>
      <c r="D143" s="116"/>
      <c r="E143" s="116"/>
      <c r="F143" s="116"/>
      <c r="G143" s="116"/>
      <c r="H143" s="116"/>
      <c r="I143" s="166"/>
      <c r="J143" s="166"/>
      <c r="K143" s="166"/>
      <c r="L143" s="166"/>
      <c r="M143" s="166"/>
      <c r="N143" s="166"/>
      <c r="O143" s="166"/>
      <c r="P143" s="166"/>
    </row>
    <row r="144" spans="1:16">
      <c r="A144" s="116"/>
      <c r="B144" s="116"/>
      <c r="C144" s="116"/>
      <c r="D144" s="116"/>
      <c r="E144" s="116"/>
      <c r="F144" s="116"/>
      <c r="G144" s="116"/>
      <c r="H144" s="116"/>
      <c r="I144" s="116"/>
      <c r="J144" s="116"/>
      <c r="K144" s="116"/>
      <c r="L144" s="116"/>
      <c r="M144" s="116"/>
      <c r="N144" s="116"/>
      <c r="O144" s="116"/>
      <c r="P144" s="116"/>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sqref="A1:B1"/>
    </sheetView>
  </sheetViews>
  <sheetFormatPr defaultColWidth="8.85546875" defaultRowHeight="15" outlineLevelRow="1"/>
  <cols>
    <col min="1" max="1" width="13.28515625" style="13" customWidth="1"/>
    <col min="2" max="2" width="60.5703125" style="13" bestFit="1" customWidth="1"/>
    <col min="3" max="7" width="41" style="13" customWidth="1"/>
    <col min="8" max="8" width="7.28515625" style="13" customWidth="1"/>
    <col min="9" max="9" width="92" style="13" customWidth="1"/>
    <col min="10" max="11" width="47.7109375" style="13" customWidth="1"/>
    <col min="12" max="12" width="7.28515625" style="13" customWidth="1"/>
    <col min="13" max="13" width="25.7109375" style="13" customWidth="1"/>
    <col min="14" max="14" width="25.7109375" style="11" customWidth="1"/>
    <col min="15" max="16384" width="8.85546875" style="41"/>
  </cols>
  <sheetData>
    <row r="1" spans="1:13" ht="45" customHeight="1">
      <c r="A1" s="328" t="s">
        <v>1103</v>
      </c>
      <c r="B1" s="328"/>
    </row>
    <row r="2" spans="1:13" ht="31.5">
      <c r="A2" s="10" t="s">
        <v>1102</v>
      </c>
      <c r="B2" s="10"/>
      <c r="C2" s="11"/>
      <c r="D2" s="11"/>
      <c r="E2" s="11"/>
      <c r="F2" s="114" t="s">
        <v>1369</v>
      </c>
      <c r="G2" s="44"/>
      <c r="H2" s="11"/>
      <c r="I2" s="10"/>
      <c r="J2" s="11"/>
      <c r="K2" s="11"/>
      <c r="L2" s="11"/>
      <c r="M2" s="11"/>
    </row>
    <row r="3" spans="1:13" ht="15.75" thickBot="1">
      <c r="A3" s="11"/>
      <c r="B3" s="12"/>
      <c r="C3" s="12"/>
      <c r="D3" s="11"/>
      <c r="E3" s="11"/>
      <c r="F3" s="11"/>
      <c r="G3" s="11"/>
      <c r="H3" s="11"/>
      <c r="L3" s="11"/>
      <c r="M3" s="11"/>
    </row>
    <row r="4" spans="1:13" ht="19.5" thickBot="1">
      <c r="A4" s="14"/>
      <c r="B4" s="15" t="s">
        <v>20</v>
      </c>
      <c r="C4" s="309" t="s">
        <v>161</v>
      </c>
      <c r="D4" s="14"/>
      <c r="E4" s="14"/>
      <c r="F4" s="11"/>
      <c r="G4" s="11"/>
      <c r="H4" s="11"/>
      <c r="I4" s="23" t="s">
        <v>1095</v>
      </c>
      <c r="J4" s="61" t="s">
        <v>801</v>
      </c>
      <c r="L4" s="11"/>
      <c r="M4" s="11"/>
    </row>
    <row r="5" spans="1:13" ht="15.75" thickBot="1">
      <c r="H5" s="11"/>
      <c r="I5" s="77" t="s">
        <v>803</v>
      </c>
      <c r="J5" s="13" t="s">
        <v>804</v>
      </c>
      <c r="L5" s="11"/>
      <c r="M5" s="11"/>
    </row>
    <row r="6" spans="1:13" ht="18.75">
      <c r="A6" s="16"/>
      <c r="B6" s="17" t="s">
        <v>1004</v>
      </c>
      <c r="C6" s="16"/>
      <c r="E6" s="18"/>
      <c r="F6" s="18"/>
      <c r="G6" s="18"/>
      <c r="H6" s="11"/>
      <c r="I6" s="77" t="s">
        <v>806</v>
      </c>
      <c r="J6" s="13" t="s">
        <v>807</v>
      </c>
      <c r="L6" s="11"/>
      <c r="M6" s="11"/>
    </row>
    <row r="7" spans="1:13">
      <c r="B7" s="20" t="s">
        <v>1101</v>
      </c>
      <c r="H7" s="11"/>
      <c r="I7" s="77" t="s">
        <v>809</v>
      </c>
      <c r="J7" s="13" t="s">
        <v>810</v>
      </c>
      <c r="L7" s="11"/>
      <c r="M7" s="11"/>
    </row>
    <row r="8" spans="1:13">
      <c r="B8" s="20" t="s">
        <v>1017</v>
      </c>
      <c r="H8" s="11"/>
      <c r="I8" s="77" t="s">
        <v>1093</v>
      </c>
      <c r="J8" s="13" t="s">
        <v>1094</v>
      </c>
      <c r="L8" s="11"/>
      <c r="M8" s="11"/>
    </row>
    <row r="9" spans="1:13" ht="15.75" thickBot="1">
      <c r="B9" s="21" t="s">
        <v>1039</v>
      </c>
      <c r="H9" s="11"/>
      <c r="L9" s="11"/>
      <c r="M9" s="11"/>
    </row>
    <row r="10" spans="1:13">
      <c r="B10" s="22"/>
      <c r="H10" s="11"/>
      <c r="I10" s="78" t="s">
        <v>1097</v>
      </c>
      <c r="L10" s="11"/>
      <c r="M10" s="11"/>
    </row>
    <row r="11" spans="1:13">
      <c r="B11" s="22"/>
      <c r="H11" s="11"/>
      <c r="I11" s="78" t="s">
        <v>1099</v>
      </c>
      <c r="L11" s="11"/>
      <c r="M11" s="11"/>
    </row>
    <row r="12" spans="1:13" ht="37.5">
      <c r="A12" s="23" t="s">
        <v>29</v>
      </c>
      <c r="B12" s="23" t="s">
        <v>1085</v>
      </c>
      <c r="C12" s="24"/>
      <c r="D12" s="24"/>
      <c r="E12" s="24"/>
      <c r="F12" s="24"/>
      <c r="G12" s="24"/>
      <c r="H12" s="11"/>
      <c r="L12" s="11"/>
      <c r="M12" s="11"/>
    </row>
    <row r="13" spans="1:13" ht="15" customHeight="1">
      <c r="A13" s="31"/>
      <c r="B13" s="32" t="s">
        <v>1016</v>
      </c>
      <c r="C13" s="31" t="s">
        <v>1084</v>
      </c>
      <c r="D13" s="31" t="s">
        <v>1096</v>
      </c>
      <c r="E13" s="33"/>
      <c r="F13" s="34"/>
      <c r="G13" s="34"/>
      <c r="H13" s="11"/>
      <c r="L13" s="11"/>
      <c r="M13" s="11"/>
    </row>
    <row r="14" spans="1:13">
      <c r="A14" s="13" t="s">
        <v>1005</v>
      </c>
      <c r="B14" s="29" t="s">
        <v>994</v>
      </c>
      <c r="C14" s="13" t="s">
        <v>807</v>
      </c>
      <c r="D14" s="13" t="s">
        <v>807</v>
      </c>
      <c r="E14" s="18"/>
      <c r="F14" s="18"/>
      <c r="G14" s="18"/>
      <c r="H14" s="11"/>
      <c r="L14" s="11"/>
      <c r="M14" s="11"/>
    </row>
    <row r="15" spans="1:13">
      <c r="A15" s="13" t="s">
        <v>1006</v>
      </c>
      <c r="B15" s="29" t="s">
        <v>381</v>
      </c>
      <c r="C15" s="13" t="s">
        <v>807</v>
      </c>
      <c r="D15" s="13" t="s">
        <v>807</v>
      </c>
      <c r="E15" s="18"/>
      <c r="F15" s="18"/>
      <c r="G15" s="18"/>
      <c r="H15" s="11"/>
      <c r="L15" s="11"/>
      <c r="M15" s="11"/>
    </row>
    <row r="16" spans="1:13">
      <c r="A16" s="13" t="s">
        <v>1007</v>
      </c>
      <c r="B16" s="29" t="s">
        <v>995</v>
      </c>
      <c r="C16" s="13" t="s">
        <v>807</v>
      </c>
      <c r="D16" s="13" t="s">
        <v>807</v>
      </c>
      <c r="E16" s="18"/>
      <c r="F16" s="18"/>
      <c r="G16" s="18"/>
      <c r="H16" s="11"/>
      <c r="L16" s="11"/>
      <c r="M16" s="11"/>
    </row>
    <row r="17" spans="1:13">
      <c r="A17" s="13" t="s">
        <v>1008</v>
      </c>
      <c r="B17" s="29" t="s">
        <v>996</v>
      </c>
      <c r="C17" s="13" t="s">
        <v>807</v>
      </c>
      <c r="D17" s="13" t="s">
        <v>807</v>
      </c>
      <c r="E17" s="18"/>
      <c r="F17" s="18"/>
      <c r="G17" s="18"/>
      <c r="H17" s="11"/>
      <c r="L17" s="11"/>
      <c r="M17" s="11"/>
    </row>
    <row r="18" spans="1:13">
      <c r="A18" s="13" t="s">
        <v>1009</v>
      </c>
      <c r="B18" s="29" t="s">
        <v>997</v>
      </c>
      <c r="C18" s="13" t="s">
        <v>807</v>
      </c>
      <c r="D18" s="13" t="s">
        <v>807</v>
      </c>
      <c r="E18" s="18"/>
      <c r="F18" s="18"/>
      <c r="G18" s="18"/>
      <c r="H18" s="11"/>
      <c r="L18" s="11"/>
      <c r="M18" s="11"/>
    </row>
    <row r="19" spans="1:13">
      <c r="A19" s="13" t="s">
        <v>1010</v>
      </c>
      <c r="B19" s="29" t="s">
        <v>998</v>
      </c>
      <c r="C19" s="13" t="s">
        <v>807</v>
      </c>
      <c r="D19" s="13" t="s">
        <v>807</v>
      </c>
      <c r="E19" s="18"/>
      <c r="F19" s="18"/>
      <c r="G19" s="18"/>
      <c r="H19" s="11"/>
      <c r="L19" s="11"/>
      <c r="M19" s="11"/>
    </row>
    <row r="20" spans="1:13">
      <c r="A20" s="13" t="s">
        <v>1011</v>
      </c>
      <c r="B20" s="29" t="s">
        <v>999</v>
      </c>
      <c r="C20" s="13" t="s">
        <v>807</v>
      </c>
      <c r="D20" s="13" t="s">
        <v>807</v>
      </c>
      <c r="E20" s="18"/>
      <c r="F20" s="18"/>
      <c r="G20" s="18"/>
      <c r="H20" s="11"/>
      <c r="L20" s="11"/>
      <c r="M20" s="11"/>
    </row>
    <row r="21" spans="1:13">
      <c r="A21" s="13" t="s">
        <v>1012</v>
      </c>
      <c r="B21" s="29" t="s">
        <v>1000</v>
      </c>
      <c r="C21" s="13" t="s">
        <v>807</v>
      </c>
      <c r="D21" s="13" t="s">
        <v>807</v>
      </c>
      <c r="E21" s="18"/>
      <c r="F21" s="18"/>
      <c r="G21" s="18"/>
      <c r="H21" s="11"/>
      <c r="L21" s="11"/>
      <c r="M21" s="11"/>
    </row>
    <row r="22" spans="1:13">
      <c r="A22" s="13" t="s">
        <v>1013</v>
      </c>
      <c r="B22" s="29" t="s">
        <v>1001</v>
      </c>
      <c r="C22" s="13" t="s">
        <v>807</v>
      </c>
      <c r="D22" s="13" t="s">
        <v>807</v>
      </c>
      <c r="E22" s="18"/>
      <c r="F22" s="18"/>
      <c r="G22" s="18"/>
      <c r="H22" s="11"/>
      <c r="L22" s="11"/>
      <c r="M22" s="11"/>
    </row>
    <row r="23" spans="1:13">
      <c r="A23" s="13" t="s">
        <v>1014</v>
      </c>
      <c r="B23" s="29" t="s">
        <v>1080</v>
      </c>
      <c r="C23" s="13" t="s">
        <v>807</v>
      </c>
      <c r="D23" s="13" t="s">
        <v>807</v>
      </c>
      <c r="E23" s="18"/>
      <c r="F23" s="18"/>
      <c r="G23" s="18"/>
      <c r="H23" s="11"/>
      <c r="L23" s="11"/>
      <c r="M23" s="11"/>
    </row>
    <row r="24" spans="1:13">
      <c r="A24" s="13" t="s">
        <v>1082</v>
      </c>
      <c r="B24" s="29" t="s">
        <v>1081</v>
      </c>
      <c r="C24" s="13" t="s">
        <v>807</v>
      </c>
      <c r="D24" s="13" t="s">
        <v>807</v>
      </c>
      <c r="E24" s="18"/>
      <c r="F24" s="18"/>
      <c r="G24" s="18"/>
      <c r="H24" s="11"/>
      <c r="L24" s="11"/>
      <c r="M24" s="11"/>
    </row>
    <row r="25" spans="1:13" outlineLevel="1">
      <c r="A25" s="13" t="s">
        <v>1015</v>
      </c>
      <c r="B25" s="27" t="s">
        <v>1552</v>
      </c>
      <c r="C25" s="312"/>
      <c r="E25" s="18"/>
      <c r="F25" s="18"/>
      <c r="G25" s="18"/>
      <c r="H25" s="11"/>
      <c r="L25" s="11"/>
      <c r="M25" s="11"/>
    </row>
    <row r="26" spans="1:13" outlineLevel="1">
      <c r="A26" s="13" t="s">
        <v>1018</v>
      </c>
      <c r="B26" s="112"/>
      <c r="C26" s="113"/>
      <c r="D26" s="113"/>
      <c r="E26" s="18"/>
      <c r="F26" s="18"/>
      <c r="G26" s="18"/>
      <c r="H26" s="11"/>
      <c r="L26" s="11"/>
      <c r="M26" s="11"/>
    </row>
    <row r="27" spans="1:13" outlineLevel="1">
      <c r="A27" s="13" t="s">
        <v>1019</v>
      </c>
      <c r="B27" s="112"/>
      <c r="C27" s="113"/>
      <c r="D27" s="113"/>
      <c r="E27" s="18"/>
      <c r="F27" s="18"/>
      <c r="G27" s="18"/>
      <c r="H27" s="11"/>
      <c r="L27" s="11"/>
      <c r="M27" s="11"/>
    </row>
    <row r="28" spans="1:13" outlineLevel="1">
      <c r="A28" s="13" t="s">
        <v>1020</v>
      </c>
      <c r="B28" s="112"/>
      <c r="C28" s="113"/>
      <c r="D28" s="113"/>
      <c r="E28" s="18"/>
      <c r="F28" s="18"/>
      <c r="G28" s="18"/>
      <c r="H28" s="11"/>
      <c r="L28" s="11"/>
      <c r="M28" s="11"/>
    </row>
    <row r="29" spans="1:13" outlineLevel="1">
      <c r="A29" s="13" t="s">
        <v>1021</v>
      </c>
      <c r="B29" s="112"/>
      <c r="C29" s="113"/>
      <c r="D29" s="113"/>
      <c r="E29" s="18"/>
      <c r="F29" s="18"/>
      <c r="G29" s="18"/>
      <c r="H29" s="11"/>
      <c r="L29" s="11"/>
      <c r="M29" s="11"/>
    </row>
    <row r="30" spans="1:13" outlineLevel="1">
      <c r="A30" s="13" t="s">
        <v>1022</v>
      </c>
      <c r="B30" s="112"/>
      <c r="C30" s="113"/>
      <c r="D30" s="113"/>
      <c r="E30" s="18"/>
      <c r="F30" s="18"/>
      <c r="G30" s="18"/>
      <c r="H30" s="11"/>
      <c r="L30" s="11"/>
      <c r="M30" s="11"/>
    </row>
    <row r="31" spans="1:13" outlineLevel="1">
      <c r="A31" s="13" t="s">
        <v>1023</v>
      </c>
      <c r="B31" s="112"/>
      <c r="C31" s="113"/>
      <c r="D31" s="113"/>
      <c r="E31" s="18"/>
      <c r="F31" s="18"/>
      <c r="G31" s="18"/>
      <c r="H31" s="11"/>
      <c r="L31" s="11"/>
      <c r="M31" s="11"/>
    </row>
    <row r="32" spans="1:13" outlineLevel="1">
      <c r="A32" s="13" t="s">
        <v>1024</v>
      </c>
      <c r="B32" s="112"/>
      <c r="C32" s="113"/>
      <c r="D32" s="113"/>
      <c r="E32" s="18"/>
      <c r="F32" s="18"/>
      <c r="G32" s="18"/>
      <c r="H32" s="11"/>
      <c r="L32" s="11"/>
      <c r="M32" s="11"/>
    </row>
    <row r="33" spans="1:13" ht="18.75">
      <c r="A33" s="24"/>
      <c r="B33" s="23" t="s">
        <v>1017</v>
      </c>
      <c r="C33" s="24"/>
      <c r="D33" s="24"/>
      <c r="E33" s="24"/>
      <c r="F33" s="24"/>
      <c r="G33" s="24"/>
      <c r="H33" s="11"/>
      <c r="L33" s="11"/>
      <c r="M33" s="11"/>
    </row>
    <row r="34" spans="1:13" ht="15" customHeight="1">
      <c r="A34" s="31"/>
      <c r="B34" s="32" t="s">
        <v>1002</v>
      </c>
      <c r="C34" s="31" t="s">
        <v>1092</v>
      </c>
      <c r="D34" s="31" t="s">
        <v>1096</v>
      </c>
      <c r="E34" s="31" t="s">
        <v>1003</v>
      </c>
      <c r="F34" s="34"/>
      <c r="G34" s="34"/>
      <c r="H34" s="11"/>
      <c r="L34" s="11"/>
      <c r="M34" s="11"/>
    </row>
    <row r="35" spans="1:13">
      <c r="A35" s="13" t="s">
        <v>1040</v>
      </c>
      <c r="B35" s="331" t="s">
        <v>1741</v>
      </c>
      <c r="C35" s="329" t="s">
        <v>807</v>
      </c>
      <c r="D35" s="329" t="s">
        <v>1742</v>
      </c>
      <c r="E35" s="329" t="s">
        <v>1725</v>
      </c>
      <c r="F35" s="76"/>
      <c r="G35" s="76"/>
      <c r="H35" s="11"/>
      <c r="L35" s="11"/>
      <c r="M35" s="11"/>
    </row>
    <row r="36" spans="1:13">
      <c r="A36" s="13" t="s">
        <v>1041</v>
      </c>
      <c r="B36" s="29" t="s">
        <v>1726</v>
      </c>
      <c r="C36" s="13" t="s">
        <v>807</v>
      </c>
      <c r="D36" s="13" t="s">
        <v>1727</v>
      </c>
      <c r="E36" s="13" t="s">
        <v>1725</v>
      </c>
      <c r="H36" s="11"/>
      <c r="L36" s="11"/>
      <c r="M36" s="11"/>
    </row>
    <row r="37" spans="1:13">
      <c r="A37" s="13" t="s">
        <v>1042</v>
      </c>
      <c r="B37" s="29" t="s">
        <v>1728</v>
      </c>
      <c r="C37" s="13" t="s">
        <v>807</v>
      </c>
      <c r="D37" s="13" t="s">
        <v>1740</v>
      </c>
      <c r="E37" s="13" t="s">
        <v>1725</v>
      </c>
      <c r="H37" s="11"/>
      <c r="L37" s="11"/>
      <c r="M37" s="11"/>
    </row>
    <row r="38" spans="1:13">
      <c r="A38" s="13" t="s">
        <v>1043</v>
      </c>
      <c r="B38" s="29" t="s">
        <v>1729</v>
      </c>
      <c r="C38" s="13" t="s">
        <v>807</v>
      </c>
      <c r="D38" s="13" t="s">
        <v>1730</v>
      </c>
      <c r="E38" s="13" t="s">
        <v>1725</v>
      </c>
      <c r="H38" s="11"/>
      <c r="L38" s="11"/>
      <c r="M38" s="11"/>
    </row>
    <row r="39" spans="1:13">
      <c r="A39" s="13" t="s">
        <v>1044</v>
      </c>
      <c r="B39" s="29"/>
      <c r="C39" s="13" t="s">
        <v>807</v>
      </c>
      <c r="D39" s="13" t="s">
        <v>1742</v>
      </c>
      <c r="E39" s="13" t="s">
        <v>1725</v>
      </c>
      <c r="H39" s="11"/>
      <c r="L39" s="11"/>
      <c r="M39" s="11"/>
    </row>
    <row r="40" spans="1:13">
      <c r="A40" s="13" t="s">
        <v>1045</v>
      </c>
      <c r="B40" s="29"/>
      <c r="H40" s="11"/>
      <c r="L40" s="11"/>
      <c r="M40" s="11"/>
    </row>
    <row r="41" spans="1:13">
      <c r="A41" s="13" t="s">
        <v>1046</v>
      </c>
      <c r="B41" s="29"/>
      <c r="H41" s="11"/>
      <c r="L41" s="11"/>
      <c r="M41" s="11"/>
    </row>
    <row r="42" spans="1:13">
      <c r="A42" s="13" t="s">
        <v>1047</v>
      </c>
      <c r="B42" s="29"/>
      <c r="H42" s="11"/>
      <c r="L42" s="11"/>
      <c r="M42" s="11"/>
    </row>
    <row r="43" spans="1:13">
      <c r="A43" s="13" t="s">
        <v>1048</v>
      </c>
      <c r="B43" s="29"/>
      <c r="H43" s="11"/>
      <c r="L43" s="11"/>
      <c r="M43" s="11"/>
    </row>
    <row r="44" spans="1:13">
      <c r="A44" s="13" t="s">
        <v>1049</v>
      </c>
      <c r="B44" s="29"/>
      <c r="H44" s="11"/>
      <c r="L44" s="11"/>
      <c r="M44" s="11"/>
    </row>
    <row r="45" spans="1:13">
      <c r="A45" s="13" t="s">
        <v>1050</v>
      </c>
      <c r="B45" s="29"/>
      <c r="H45" s="11"/>
      <c r="L45" s="11"/>
      <c r="M45" s="11"/>
    </row>
    <row r="46" spans="1:13">
      <c r="A46" s="13" t="s">
        <v>1051</v>
      </c>
      <c r="B46" s="29"/>
      <c r="H46" s="11"/>
      <c r="L46" s="11"/>
      <c r="M46" s="11"/>
    </row>
    <row r="47" spans="1:13">
      <c r="A47" s="13" t="s">
        <v>1052</v>
      </c>
      <c r="B47" s="29"/>
      <c r="H47" s="11"/>
      <c r="L47" s="11"/>
      <c r="M47" s="11"/>
    </row>
    <row r="48" spans="1:13">
      <c r="A48" s="13" t="s">
        <v>1053</v>
      </c>
      <c r="B48" s="29"/>
      <c r="H48" s="11"/>
      <c r="L48" s="11"/>
      <c r="M48" s="11"/>
    </row>
    <row r="49" spans="1:13">
      <c r="A49" s="13" t="s">
        <v>1054</v>
      </c>
      <c r="B49" s="29"/>
      <c r="H49" s="11"/>
      <c r="L49" s="11"/>
      <c r="M49" s="11"/>
    </row>
    <row r="50" spans="1:13">
      <c r="A50" s="13" t="s">
        <v>1055</v>
      </c>
      <c r="B50" s="29"/>
      <c r="H50" s="11"/>
      <c r="L50" s="11"/>
      <c r="M50" s="11"/>
    </row>
    <row r="51" spans="1:13">
      <c r="A51" s="13" t="s">
        <v>1056</v>
      </c>
      <c r="B51" s="29"/>
      <c r="H51" s="11"/>
      <c r="L51" s="11"/>
      <c r="M51" s="11"/>
    </row>
    <row r="52" spans="1:13">
      <c r="A52" s="13" t="s">
        <v>1057</v>
      </c>
      <c r="B52" s="29"/>
      <c r="H52" s="11"/>
      <c r="L52" s="11"/>
      <c r="M52" s="11"/>
    </row>
    <row r="53" spans="1:13">
      <c r="A53" s="13" t="s">
        <v>1058</v>
      </c>
      <c r="B53" s="29"/>
      <c r="H53" s="11"/>
      <c r="L53" s="11"/>
      <c r="M53" s="11"/>
    </row>
    <row r="54" spans="1:13">
      <c r="A54" s="13" t="s">
        <v>1059</v>
      </c>
      <c r="B54" s="29"/>
      <c r="H54" s="11"/>
      <c r="L54" s="11"/>
      <c r="M54" s="11"/>
    </row>
    <row r="55" spans="1:13">
      <c r="A55" s="13" t="s">
        <v>1060</v>
      </c>
      <c r="B55" s="29"/>
      <c r="H55" s="11"/>
      <c r="L55" s="11"/>
      <c r="M55" s="11"/>
    </row>
    <row r="56" spans="1:13">
      <c r="A56" s="13" t="s">
        <v>1061</v>
      </c>
      <c r="B56" s="29"/>
      <c r="H56" s="11"/>
      <c r="L56" s="11"/>
      <c r="M56" s="11"/>
    </row>
    <row r="57" spans="1:13">
      <c r="A57" s="13" t="s">
        <v>1062</v>
      </c>
      <c r="B57" s="29"/>
      <c r="H57" s="11"/>
      <c r="L57" s="11"/>
      <c r="M57" s="11"/>
    </row>
    <row r="58" spans="1:13">
      <c r="A58" s="13" t="s">
        <v>1063</v>
      </c>
      <c r="B58" s="29"/>
      <c r="H58" s="11"/>
      <c r="L58" s="11"/>
      <c r="M58" s="11"/>
    </row>
    <row r="59" spans="1:13">
      <c r="A59" s="13" t="s">
        <v>1064</v>
      </c>
      <c r="B59" s="29"/>
      <c r="H59" s="11"/>
      <c r="L59" s="11"/>
      <c r="M59" s="11"/>
    </row>
    <row r="60" spans="1:13" outlineLevel="1">
      <c r="A60" s="13" t="s">
        <v>1025</v>
      </c>
      <c r="B60" s="29"/>
      <c r="E60" s="29"/>
      <c r="F60" s="29"/>
      <c r="G60" s="29"/>
      <c r="H60" s="11"/>
      <c r="L60" s="11"/>
      <c r="M60" s="11"/>
    </row>
    <row r="61" spans="1:13" outlineLevel="1">
      <c r="A61" s="13" t="s">
        <v>1026</v>
      </c>
      <c r="B61" s="29"/>
      <c r="E61" s="29"/>
      <c r="F61" s="29"/>
      <c r="G61" s="29"/>
      <c r="H61" s="11"/>
      <c r="L61" s="11"/>
      <c r="M61" s="11"/>
    </row>
    <row r="62" spans="1:13" outlineLevel="1">
      <c r="A62" s="13" t="s">
        <v>1027</v>
      </c>
      <c r="B62" s="29"/>
      <c r="E62" s="29"/>
      <c r="F62" s="29"/>
      <c r="G62" s="29"/>
      <c r="H62" s="11"/>
      <c r="L62" s="11"/>
      <c r="M62" s="11"/>
    </row>
    <row r="63" spans="1:13" outlineLevel="1">
      <c r="A63" s="13" t="s">
        <v>1028</v>
      </c>
      <c r="B63" s="29"/>
      <c r="E63" s="29"/>
      <c r="F63" s="29"/>
      <c r="G63" s="29"/>
      <c r="H63" s="11"/>
      <c r="L63" s="11"/>
      <c r="M63" s="11"/>
    </row>
    <row r="64" spans="1:13" outlineLevel="1">
      <c r="A64" s="13" t="s">
        <v>1029</v>
      </c>
      <c r="B64" s="29"/>
      <c r="E64" s="29"/>
      <c r="F64" s="29"/>
      <c r="G64" s="29"/>
      <c r="H64" s="11"/>
      <c r="L64" s="11"/>
      <c r="M64" s="11"/>
    </row>
    <row r="65" spans="1:14" outlineLevel="1">
      <c r="A65" s="13" t="s">
        <v>1030</v>
      </c>
      <c r="B65" s="29"/>
      <c r="E65" s="29"/>
      <c r="F65" s="29"/>
      <c r="G65" s="29"/>
      <c r="H65" s="11"/>
      <c r="L65" s="11"/>
      <c r="M65" s="11"/>
    </row>
    <row r="66" spans="1:14" outlineLevel="1">
      <c r="A66" s="13" t="s">
        <v>1031</v>
      </c>
      <c r="B66" s="29"/>
      <c r="E66" s="29"/>
      <c r="F66" s="29"/>
      <c r="G66" s="29"/>
      <c r="H66" s="11"/>
      <c r="L66" s="11"/>
      <c r="M66" s="11"/>
    </row>
    <row r="67" spans="1:14" outlineLevel="1">
      <c r="A67" s="13" t="s">
        <v>1032</v>
      </c>
      <c r="B67" s="29"/>
      <c r="E67" s="29"/>
      <c r="F67" s="29"/>
      <c r="G67" s="29"/>
      <c r="H67" s="11"/>
      <c r="L67" s="11"/>
      <c r="M67" s="11"/>
    </row>
    <row r="68" spans="1:14" outlineLevel="1">
      <c r="A68" s="13" t="s">
        <v>1033</v>
      </c>
      <c r="B68" s="29"/>
      <c r="E68" s="29"/>
      <c r="F68" s="29"/>
      <c r="G68" s="29"/>
      <c r="H68" s="11"/>
      <c r="L68" s="11"/>
      <c r="M68" s="11"/>
    </row>
    <row r="69" spans="1:14" outlineLevel="1">
      <c r="A69" s="13" t="s">
        <v>1034</v>
      </c>
      <c r="B69" s="29"/>
      <c r="E69" s="29"/>
      <c r="F69" s="29"/>
      <c r="G69" s="29"/>
      <c r="H69" s="11"/>
      <c r="L69" s="11"/>
      <c r="M69" s="11"/>
    </row>
    <row r="70" spans="1:14" outlineLevel="1">
      <c r="A70" s="13" t="s">
        <v>1035</v>
      </c>
      <c r="B70" s="29"/>
      <c r="E70" s="29"/>
      <c r="F70" s="29"/>
      <c r="G70" s="29"/>
      <c r="H70" s="11"/>
      <c r="L70" s="11"/>
      <c r="M70" s="11"/>
    </row>
    <row r="71" spans="1:14" outlineLevel="1">
      <c r="A71" s="13" t="s">
        <v>1036</v>
      </c>
      <c r="B71" s="29"/>
      <c r="E71" s="29"/>
      <c r="F71" s="29"/>
      <c r="G71" s="29"/>
      <c r="H71" s="11"/>
      <c r="L71" s="11"/>
      <c r="M71" s="11"/>
    </row>
    <row r="72" spans="1:14" outlineLevel="1">
      <c r="A72" s="13" t="s">
        <v>1037</v>
      </c>
      <c r="B72" s="29"/>
      <c r="E72" s="29"/>
      <c r="F72" s="29"/>
      <c r="G72" s="29"/>
      <c r="H72" s="11"/>
      <c r="L72" s="11"/>
      <c r="M72" s="11"/>
    </row>
    <row r="73" spans="1:14" ht="18.75">
      <c r="A73" s="24"/>
      <c r="B73" s="23" t="s">
        <v>1039</v>
      </c>
      <c r="C73" s="24"/>
      <c r="D73" s="24"/>
      <c r="E73" s="24"/>
      <c r="F73" s="24"/>
      <c r="G73" s="24"/>
      <c r="H73" s="11"/>
    </row>
    <row r="74" spans="1:14" ht="15" customHeight="1">
      <c r="A74" s="31"/>
      <c r="B74" s="32" t="s">
        <v>764</v>
      </c>
      <c r="C74" s="31" t="s">
        <v>1100</v>
      </c>
      <c r="D74" s="31"/>
      <c r="E74" s="34"/>
      <c r="F74" s="34"/>
      <c r="G74" s="34"/>
      <c r="H74" s="41"/>
      <c r="I74" s="41"/>
      <c r="J74" s="41"/>
      <c r="K74" s="41"/>
      <c r="L74" s="41"/>
      <c r="M74" s="41"/>
      <c r="N74" s="41"/>
    </row>
    <row r="75" spans="1:14">
      <c r="A75" s="13" t="s">
        <v>1065</v>
      </c>
      <c r="B75" s="13" t="s">
        <v>1083</v>
      </c>
      <c r="C75" s="313">
        <v>64.492999999999995</v>
      </c>
      <c r="H75" s="11"/>
    </row>
    <row r="76" spans="1:14">
      <c r="A76" s="13" t="s">
        <v>1066</v>
      </c>
      <c r="B76" s="13" t="s">
        <v>1098</v>
      </c>
      <c r="C76" s="13">
        <v>212.28200000000001</v>
      </c>
      <c r="H76" s="11"/>
    </row>
    <row r="77" spans="1:14" outlineLevel="1">
      <c r="A77" s="13" t="s">
        <v>1067</v>
      </c>
      <c r="H77" s="11"/>
    </row>
    <row r="78" spans="1:14" outlineLevel="1">
      <c r="A78" s="13" t="s">
        <v>1068</v>
      </c>
      <c r="H78" s="11"/>
    </row>
    <row r="79" spans="1:14" outlineLevel="1">
      <c r="A79" s="13" t="s">
        <v>1069</v>
      </c>
      <c r="H79" s="11"/>
    </row>
    <row r="80" spans="1:14" outlineLevel="1">
      <c r="A80" s="13" t="s">
        <v>1070</v>
      </c>
      <c r="H80" s="11"/>
    </row>
    <row r="81" spans="1:8">
      <c r="A81" s="31"/>
      <c r="B81" s="32" t="s">
        <v>1071</v>
      </c>
      <c r="C81" s="31" t="s">
        <v>463</v>
      </c>
      <c r="D81" s="31" t="s">
        <v>464</v>
      </c>
      <c r="E81" s="34" t="s">
        <v>765</v>
      </c>
      <c r="F81" s="34" t="s">
        <v>766</v>
      </c>
      <c r="G81" s="34" t="s">
        <v>1091</v>
      </c>
      <c r="H81" s="11"/>
    </row>
    <row r="82" spans="1:8">
      <c r="A82" s="13" t="s">
        <v>1072</v>
      </c>
      <c r="B82" s="13" t="s">
        <v>1149</v>
      </c>
      <c r="C82" s="311">
        <v>9.3999999999999997E-4</v>
      </c>
      <c r="D82" s="13" t="s">
        <v>807</v>
      </c>
      <c r="E82" s="13" t="s">
        <v>807</v>
      </c>
      <c r="F82" s="13" t="s">
        <v>807</v>
      </c>
      <c r="G82" s="311">
        <v>9.3999999999999997E-4</v>
      </c>
      <c r="H82" s="11"/>
    </row>
    <row r="83" spans="1:8">
      <c r="A83" s="13" t="s">
        <v>1073</v>
      </c>
      <c r="B83" s="13" t="s">
        <v>1088</v>
      </c>
      <c r="C83" s="13">
        <v>0</v>
      </c>
      <c r="D83" s="13" t="s">
        <v>807</v>
      </c>
      <c r="E83" s="13" t="s">
        <v>807</v>
      </c>
      <c r="F83" s="13" t="s">
        <v>807</v>
      </c>
      <c r="G83" s="13">
        <v>0</v>
      </c>
      <c r="H83" s="11"/>
    </row>
    <row r="84" spans="1:8">
      <c r="A84" s="13" t="s">
        <v>1074</v>
      </c>
      <c r="B84" s="13" t="s">
        <v>1086</v>
      </c>
      <c r="C84" s="13">
        <v>0</v>
      </c>
      <c r="D84" s="13" t="s">
        <v>807</v>
      </c>
      <c r="E84" s="13" t="s">
        <v>807</v>
      </c>
      <c r="F84" s="13" t="s">
        <v>807</v>
      </c>
      <c r="G84" s="13">
        <v>0</v>
      </c>
      <c r="H84" s="11"/>
    </row>
    <row r="85" spans="1:8">
      <c r="A85" s="13" t="s">
        <v>1075</v>
      </c>
      <c r="B85" s="13" t="s">
        <v>1087</v>
      </c>
      <c r="C85" s="13">
        <v>0</v>
      </c>
      <c r="D85" s="13" t="s">
        <v>807</v>
      </c>
      <c r="E85" s="13" t="s">
        <v>807</v>
      </c>
      <c r="F85" s="13" t="s">
        <v>807</v>
      </c>
      <c r="G85" s="13">
        <v>0</v>
      </c>
      <c r="H85" s="11"/>
    </row>
    <row r="86" spans="1:8">
      <c r="A86" s="13" t="s">
        <v>1090</v>
      </c>
      <c r="B86" s="13" t="s">
        <v>1089</v>
      </c>
      <c r="C86" s="13">
        <v>0</v>
      </c>
      <c r="D86" s="13" t="s">
        <v>807</v>
      </c>
      <c r="E86" s="13" t="s">
        <v>807</v>
      </c>
      <c r="F86" s="13" t="s">
        <v>807</v>
      </c>
      <c r="G86" s="13">
        <v>0</v>
      </c>
      <c r="H86" s="11"/>
    </row>
    <row r="87" spans="1:8" outlineLevel="1">
      <c r="A87" s="13" t="s">
        <v>1076</v>
      </c>
      <c r="H87" s="11"/>
    </row>
    <row r="88" spans="1:8" outlineLevel="1">
      <c r="A88" s="13" t="s">
        <v>1077</v>
      </c>
      <c r="H88" s="11"/>
    </row>
    <row r="89" spans="1:8" outlineLevel="1">
      <c r="A89" s="13" t="s">
        <v>1078</v>
      </c>
      <c r="H89" s="11"/>
    </row>
    <row r="90" spans="1:8" outlineLevel="1">
      <c r="A90" s="13" t="s">
        <v>1079</v>
      </c>
      <c r="H90" s="11"/>
    </row>
    <row r="91" spans="1:8">
      <c r="H91" s="11"/>
    </row>
    <row r="92" spans="1:8">
      <c r="H92" s="11"/>
    </row>
    <row r="93" spans="1:8">
      <c r="H93" s="11"/>
    </row>
    <row r="94" spans="1:8">
      <c r="H94" s="11"/>
    </row>
    <row r="95" spans="1:8">
      <c r="H95" s="11"/>
    </row>
    <row r="96" spans="1:8">
      <c r="H96" s="11"/>
    </row>
    <row r="97" spans="8:8">
      <c r="H97" s="11"/>
    </row>
    <row r="98" spans="8:8">
      <c r="H98" s="11"/>
    </row>
    <row r="99" spans="8:8">
      <c r="H99" s="11"/>
    </row>
    <row r="100" spans="8:8">
      <c r="H100" s="11"/>
    </row>
    <row r="101" spans="8:8">
      <c r="H101" s="11"/>
    </row>
    <row r="102" spans="8:8">
      <c r="H102" s="11"/>
    </row>
    <row r="103" spans="8:8">
      <c r="H103" s="11"/>
    </row>
    <row r="104" spans="8:8">
      <c r="H104" s="11"/>
    </row>
    <row r="105" spans="8:8">
      <c r="H105" s="11"/>
    </row>
    <row r="106" spans="8:8">
      <c r="H106" s="11"/>
    </row>
    <row r="107" spans="8:8">
      <c r="H107" s="11"/>
    </row>
    <row r="108" spans="8:8">
      <c r="H108" s="11"/>
    </row>
    <row r="109" spans="8:8">
      <c r="H109" s="11"/>
    </row>
    <row r="110" spans="8:8">
      <c r="H110" s="11"/>
    </row>
    <row r="111" spans="8:8">
      <c r="H111" s="11"/>
    </row>
    <row r="112" spans="8:8">
      <c r="H112" s="11"/>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phoneticPr fontId="42" type="noConversion"/>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Tiina Vartiainen</cp:lastModifiedBy>
  <cp:lastPrinted>2016-05-20T08:25:54Z</cp:lastPrinted>
  <dcterms:created xsi:type="dcterms:W3CDTF">2016-04-21T08:07:20Z</dcterms:created>
  <dcterms:modified xsi:type="dcterms:W3CDTF">2025-04-03T11:43:18Z</dcterms:modified>
</cp:coreProperties>
</file>